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045" windowHeight="12255"/>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38" name="ID_FD508D57C8B2478483FB513DD5AA04A1"/>
        <xdr:cNvPicPr>
          <a:picLocks noChangeAspect="1"/>
        </xdr:cNvPicPr>
      </xdr:nvPicPr>
      <xdr:blipFill>
        <a:blip r:embed="rId1" r:link="rId2"/>
        <a:stretch>
          <a:fillRect/>
        </a:stretch>
      </xdr:blipFill>
      <xdr:spPr>
        <a:xfrm>
          <a:off x="6903720" y="1323975"/>
          <a:ext cx="3191510" cy="3848100"/>
        </a:xfrm>
        <a:prstGeom prst="rect">
          <a:avLst/>
        </a:prstGeom>
        <a:noFill/>
        <a:ln w="9525">
          <a:noFill/>
        </a:ln>
      </xdr:spPr>
    </xdr:pic>
  </etc:cellImage>
  <etc:cellImage>
    <xdr:pic>
      <xdr:nvPicPr>
        <xdr:cNvPr id="39" name="ID_EADACC9BC89547C4849460935F86C651"/>
        <xdr:cNvPicPr>
          <a:picLocks noChangeAspect="1"/>
        </xdr:cNvPicPr>
      </xdr:nvPicPr>
      <xdr:blipFill>
        <a:blip r:embed="rId3" r:link="rId2"/>
        <a:stretch>
          <a:fillRect/>
        </a:stretch>
      </xdr:blipFill>
      <xdr:spPr>
        <a:xfrm>
          <a:off x="6354445" y="2200275"/>
          <a:ext cx="5534660" cy="5391150"/>
        </a:xfrm>
        <a:prstGeom prst="rect">
          <a:avLst/>
        </a:prstGeom>
        <a:noFill/>
        <a:ln w="9525">
          <a:noFill/>
        </a:ln>
      </xdr:spPr>
    </xdr:pic>
  </etc:cellImage>
  <etc:cellImage>
    <xdr:pic>
      <xdr:nvPicPr>
        <xdr:cNvPr id="40" name="ID_0987376F5F5C41628EDA0F2AF11DBCF1"/>
        <xdr:cNvPicPr>
          <a:picLocks noChangeAspect="1"/>
        </xdr:cNvPicPr>
      </xdr:nvPicPr>
      <xdr:blipFill>
        <a:blip r:embed="rId4" r:link="rId2"/>
        <a:stretch>
          <a:fillRect/>
        </a:stretch>
      </xdr:blipFill>
      <xdr:spPr>
        <a:xfrm>
          <a:off x="6354445" y="763270"/>
          <a:ext cx="5581650" cy="4867910"/>
        </a:xfrm>
        <a:prstGeom prst="rect">
          <a:avLst/>
        </a:prstGeom>
        <a:noFill/>
        <a:ln w="9525">
          <a:noFill/>
        </a:ln>
      </xdr:spPr>
    </xdr:pic>
  </etc:cellImage>
  <etc:cellImage>
    <xdr:pic>
      <xdr:nvPicPr>
        <xdr:cNvPr id="44" name="ID_D97A0E07EFA44D62998FF086AD6DB3E3"/>
        <xdr:cNvPicPr>
          <a:picLocks noChangeAspect="1"/>
        </xdr:cNvPicPr>
      </xdr:nvPicPr>
      <xdr:blipFill>
        <a:blip r:embed="rId5" r:link="rId2"/>
        <a:stretch>
          <a:fillRect/>
        </a:stretch>
      </xdr:blipFill>
      <xdr:spPr>
        <a:xfrm>
          <a:off x="5236845" y="600075"/>
          <a:ext cx="4648200" cy="6391910"/>
        </a:xfrm>
        <a:prstGeom prst="rect">
          <a:avLst/>
        </a:prstGeom>
        <a:noFill/>
        <a:ln w="9525">
          <a:noFill/>
        </a:ln>
      </xdr:spPr>
    </xdr:pic>
  </etc:cellImage>
  <etc:cellImage>
    <xdr:pic>
      <xdr:nvPicPr>
        <xdr:cNvPr id="45" name="ID_21A23705A77B4824ACFE3FC854D42ADB"/>
        <xdr:cNvPicPr>
          <a:picLocks noChangeAspect="1"/>
        </xdr:cNvPicPr>
      </xdr:nvPicPr>
      <xdr:blipFill>
        <a:blip r:embed="rId6" r:link="rId2"/>
        <a:stretch>
          <a:fillRect/>
        </a:stretch>
      </xdr:blipFill>
      <xdr:spPr>
        <a:xfrm>
          <a:off x="5236845" y="400050"/>
          <a:ext cx="4629150" cy="5162550"/>
        </a:xfrm>
        <a:prstGeom prst="rect">
          <a:avLst/>
        </a:prstGeom>
        <a:noFill/>
        <a:ln w="9525">
          <a:noFill/>
        </a:ln>
      </xdr:spPr>
    </xdr:pic>
  </etc:cellImage>
  <etc:cellImage>
    <xdr:pic>
      <xdr:nvPicPr>
        <xdr:cNvPr id="46" name="ID_C0042A6416334224A4CAA19A1AD7AD10"/>
        <xdr:cNvPicPr>
          <a:picLocks noChangeAspect="1"/>
        </xdr:cNvPicPr>
      </xdr:nvPicPr>
      <xdr:blipFill>
        <a:blip r:embed="rId7" r:link="rId2"/>
        <a:stretch>
          <a:fillRect/>
        </a:stretch>
      </xdr:blipFill>
      <xdr:spPr>
        <a:xfrm>
          <a:off x="5213985" y="216535"/>
          <a:ext cx="4696460" cy="7200900"/>
        </a:xfrm>
        <a:prstGeom prst="rect">
          <a:avLst/>
        </a:prstGeom>
        <a:noFill/>
        <a:ln w="9525">
          <a:noFill/>
        </a:ln>
      </xdr:spPr>
    </xdr:pic>
  </etc:cellImage>
  <etc:cellImage>
    <xdr:pic>
      <xdr:nvPicPr>
        <xdr:cNvPr id="47" name="ID_8B30B84BB31B4D0F90D8C74E9D34F95D"/>
        <xdr:cNvPicPr>
          <a:picLocks noChangeAspect="1"/>
        </xdr:cNvPicPr>
      </xdr:nvPicPr>
      <xdr:blipFill>
        <a:blip r:embed="rId8" r:link="rId2"/>
        <a:stretch>
          <a:fillRect/>
        </a:stretch>
      </xdr:blipFill>
      <xdr:spPr>
        <a:xfrm>
          <a:off x="6354445" y="200025"/>
          <a:ext cx="4639310" cy="4629150"/>
        </a:xfrm>
        <a:prstGeom prst="rect">
          <a:avLst/>
        </a:prstGeom>
        <a:noFill/>
        <a:ln w="9525">
          <a:noFill/>
        </a:ln>
      </xdr:spPr>
    </xdr:pic>
  </etc:cellImage>
  <etc:cellImage>
    <xdr:pic>
      <xdr:nvPicPr>
        <xdr:cNvPr id="48" name="ID_6F473DD1FB9A42718275FCA249D38478"/>
        <xdr:cNvPicPr>
          <a:picLocks noChangeAspect="1"/>
        </xdr:cNvPicPr>
      </xdr:nvPicPr>
      <xdr:blipFill>
        <a:blip r:embed="rId9" r:link="rId2"/>
        <a:stretch>
          <a:fillRect/>
        </a:stretch>
      </xdr:blipFill>
      <xdr:spPr>
        <a:xfrm>
          <a:off x="6354445" y="400050"/>
          <a:ext cx="4667250" cy="7429500"/>
        </a:xfrm>
        <a:prstGeom prst="rect">
          <a:avLst/>
        </a:prstGeom>
        <a:noFill/>
        <a:ln w="9525">
          <a:noFill/>
        </a:ln>
      </xdr:spPr>
    </xdr:pic>
  </etc:cellImage>
  <etc:cellImage>
    <xdr:pic>
      <xdr:nvPicPr>
        <xdr:cNvPr id="49" name="ID_10FB86A1ECA347C3A8D78F704D42C87D"/>
        <xdr:cNvPicPr>
          <a:picLocks noChangeAspect="1"/>
        </xdr:cNvPicPr>
      </xdr:nvPicPr>
      <xdr:blipFill>
        <a:blip r:embed="rId10" r:link="rId2"/>
        <a:stretch>
          <a:fillRect/>
        </a:stretch>
      </xdr:blipFill>
      <xdr:spPr>
        <a:xfrm>
          <a:off x="6354445" y="600075"/>
          <a:ext cx="4658360" cy="3553460"/>
        </a:xfrm>
        <a:prstGeom prst="rect">
          <a:avLst/>
        </a:prstGeom>
        <a:noFill/>
        <a:ln w="9525">
          <a:noFill/>
        </a:ln>
      </xdr:spPr>
    </xdr:pic>
  </etc:cellImage>
  <etc:cellImage>
    <xdr:pic>
      <xdr:nvPicPr>
        <xdr:cNvPr id="50" name="ID_2093D878AB424967A9700C27DFDF904C"/>
        <xdr:cNvPicPr>
          <a:picLocks noChangeAspect="1"/>
        </xdr:cNvPicPr>
      </xdr:nvPicPr>
      <xdr:blipFill>
        <a:blip r:embed="rId11" r:link="rId2"/>
        <a:stretch>
          <a:fillRect/>
        </a:stretch>
      </xdr:blipFill>
      <xdr:spPr>
        <a:xfrm>
          <a:off x="4036060" y="800100"/>
          <a:ext cx="4620260" cy="6277610"/>
        </a:xfrm>
        <a:prstGeom prst="rect">
          <a:avLst/>
        </a:prstGeom>
        <a:noFill/>
        <a:ln w="9525">
          <a:noFill/>
        </a:ln>
      </xdr:spPr>
    </xdr:pic>
  </etc:cellImage>
  <etc:cellImage>
    <xdr:pic>
      <xdr:nvPicPr>
        <xdr:cNvPr id="51" name="ID_0BF4B459DADC448590D05694FE4C044E"/>
        <xdr:cNvPicPr>
          <a:picLocks noChangeAspect="1"/>
        </xdr:cNvPicPr>
      </xdr:nvPicPr>
      <xdr:blipFill>
        <a:blip r:embed="rId12" r:link="rId2"/>
        <a:stretch>
          <a:fillRect/>
        </a:stretch>
      </xdr:blipFill>
      <xdr:spPr>
        <a:xfrm>
          <a:off x="5236845" y="800100"/>
          <a:ext cx="4648200" cy="5553710"/>
        </a:xfrm>
        <a:prstGeom prst="rect">
          <a:avLst/>
        </a:prstGeom>
        <a:noFill/>
        <a:ln w="9525">
          <a:noFill/>
        </a:ln>
      </xdr:spPr>
    </xdr:pic>
  </etc:cellImage>
  <etc:cellImage>
    <xdr:pic>
      <xdr:nvPicPr>
        <xdr:cNvPr id="52" name="ID_34BB278612E0400E80E0B98EC0BC4F37"/>
        <xdr:cNvPicPr>
          <a:picLocks noChangeAspect="1"/>
        </xdr:cNvPicPr>
      </xdr:nvPicPr>
      <xdr:blipFill>
        <a:blip r:embed="rId13" r:link="rId2"/>
        <a:stretch>
          <a:fillRect/>
        </a:stretch>
      </xdr:blipFill>
      <xdr:spPr>
        <a:xfrm>
          <a:off x="6354445" y="800100"/>
          <a:ext cx="4753610" cy="6601460"/>
        </a:xfrm>
        <a:prstGeom prst="rect">
          <a:avLst/>
        </a:prstGeom>
        <a:noFill/>
        <a:ln w="9525">
          <a:noFill/>
        </a:ln>
      </xdr:spPr>
    </xdr:pic>
  </etc:cellImage>
  <etc:cellImage>
    <xdr:pic>
      <xdr:nvPicPr>
        <xdr:cNvPr id="3" name="ID_163CC8FE276E4150A098F7608ABE51FC"/>
        <xdr:cNvPicPr>
          <a:picLocks noChangeAspect="1"/>
        </xdr:cNvPicPr>
      </xdr:nvPicPr>
      <xdr:blipFill>
        <a:blip r:embed="rId14" r:link="rId2"/>
        <a:stretch>
          <a:fillRect/>
        </a:stretch>
      </xdr:blipFill>
      <xdr:spPr>
        <a:xfrm>
          <a:off x="4660900" y="1489710"/>
          <a:ext cx="5572760" cy="5200650"/>
        </a:xfrm>
        <a:prstGeom prst="rect">
          <a:avLst/>
        </a:prstGeom>
        <a:noFill/>
        <a:ln w="9525">
          <a:noFill/>
        </a:ln>
      </xdr:spPr>
    </xdr:pic>
  </etc:cellImage>
  <etc:cellImage>
    <xdr:pic>
      <xdr:nvPicPr>
        <xdr:cNvPr id="54" name="ID_76C17A6031F04FB2B39ABC12150D509A"/>
        <xdr:cNvPicPr>
          <a:picLocks noChangeAspect="1"/>
        </xdr:cNvPicPr>
      </xdr:nvPicPr>
      <xdr:blipFill>
        <a:blip r:embed="rId12" r:link="rId2"/>
        <a:stretch>
          <a:fillRect/>
        </a:stretch>
      </xdr:blipFill>
      <xdr:spPr>
        <a:xfrm>
          <a:off x="5236845" y="1000125"/>
          <a:ext cx="4648200" cy="5553710"/>
        </a:xfrm>
        <a:prstGeom prst="rect">
          <a:avLst/>
        </a:prstGeom>
        <a:noFill/>
        <a:ln w="9525">
          <a:noFill/>
        </a:ln>
      </xdr:spPr>
    </xdr:pic>
  </etc:cellImage>
  <etc:cellImage>
    <xdr:pic>
      <xdr:nvPicPr>
        <xdr:cNvPr id="55" name="ID_19692833FA3344F08F37DD0E30A760EB"/>
        <xdr:cNvPicPr>
          <a:picLocks noChangeAspect="1"/>
        </xdr:cNvPicPr>
      </xdr:nvPicPr>
      <xdr:blipFill>
        <a:blip r:embed="rId13" r:link="rId2"/>
        <a:stretch>
          <a:fillRect/>
        </a:stretch>
      </xdr:blipFill>
      <xdr:spPr>
        <a:xfrm>
          <a:off x="6354445" y="1000125"/>
          <a:ext cx="4753610" cy="6601460"/>
        </a:xfrm>
        <a:prstGeom prst="rect">
          <a:avLst/>
        </a:prstGeom>
        <a:noFill/>
        <a:ln w="9525">
          <a:noFill/>
        </a:ln>
      </xdr:spPr>
    </xdr:pic>
  </etc:cellImage>
  <etc:cellImage>
    <xdr:pic>
      <xdr:nvPicPr>
        <xdr:cNvPr id="56" name="ID_1B171941679C4113B8D1A335D6360A97"/>
        <xdr:cNvPicPr>
          <a:picLocks noChangeAspect="1"/>
        </xdr:cNvPicPr>
      </xdr:nvPicPr>
      <xdr:blipFill>
        <a:blip r:embed="rId14" r:link="rId2"/>
        <a:stretch>
          <a:fillRect/>
        </a:stretch>
      </xdr:blipFill>
      <xdr:spPr>
        <a:xfrm>
          <a:off x="4036060" y="1200150"/>
          <a:ext cx="5572760" cy="5200650"/>
        </a:xfrm>
        <a:prstGeom prst="rect">
          <a:avLst/>
        </a:prstGeom>
        <a:noFill/>
        <a:ln w="9525">
          <a:noFill/>
        </a:ln>
      </xdr:spPr>
    </xdr:pic>
  </etc:cellImage>
  <etc:cellImage>
    <xdr:pic>
      <xdr:nvPicPr>
        <xdr:cNvPr id="57" name="ID_8032353FFA55466AAB8165EC2C66E2D1"/>
        <xdr:cNvPicPr>
          <a:picLocks noChangeAspect="1"/>
        </xdr:cNvPicPr>
      </xdr:nvPicPr>
      <xdr:blipFill>
        <a:blip r:embed="rId15" r:link="rId2"/>
        <a:stretch>
          <a:fillRect/>
        </a:stretch>
      </xdr:blipFill>
      <xdr:spPr>
        <a:xfrm>
          <a:off x="5236845" y="1200150"/>
          <a:ext cx="5600700" cy="4582160"/>
        </a:xfrm>
        <a:prstGeom prst="rect">
          <a:avLst/>
        </a:prstGeom>
        <a:noFill/>
        <a:ln w="9525">
          <a:noFill/>
        </a:ln>
      </xdr:spPr>
    </xdr:pic>
  </etc:cellImage>
  <etc:cellImage>
    <xdr:pic>
      <xdr:nvPicPr>
        <xdr:cNvPr id="58" name="ID_FF36680D8CB443758A5186176F983435"/>
        <xdr:cNvPicPr>
          <a:picLocks noChangeAspect="1"/>
        </xdr:cNvPicPr>
      </xdr:nvPicPr>
      <xdr:blipFill>
        <a:blip r:embed="rId16" r:link="rId2"/>
        <a:stretch>
          <a:fillRect/>
        </a:stretch>
      </xdr:blipFill>
      <xdr:spPr>
        <a:xfrm>
          <a:off x="6354445" y="1200150"/>
          <a:ext cx="4762500" cy="6944360"/>
        </a:xfrm>
        <a:prstGeom prst="rect">
          <a:avLst/>
        </a:prstGeom>
        <a:noFill/>
        <a:ln w="9525">
          <a:noFill/>
        </a:ln>
      </xdr:spPr>
    </xdr:pic>
  </etc:cellImage>
  <etc:cellImage>
    <xdr:pic>
      <xdr:nvPicPr>
        <xdr:cNvPr id="77" name="ID_B7CB786110664F45BF1B47CFB402946E"/>
        <xdr:cNvPicPr>
          <a:picLocks noChangeAspect="1"/>
        </xdr:cNvPicPr>
      </xdr:nvPicPr>
      <xdr:blipFill>
        <a:blip r:embed="rId17" r:link="rId2"/>
        <a:stretch>
          <a:fillRect/>
        </a:stretch>
      </xdr:blipFill>
      <xdr:spPr>
        <a:xfrm>
          <a:off x="4036060" y="2400300"/>
          <a:ext cx="5210810" cy="6324600"/>
        </a:xfrm>
        <a:prstGeom prst="rect">
          <a:avLst/>
        </a:prstGeom>
        <a:noFill/>
        <a:ln w="9525">
          <a:noFill/>
        </a:ln>
      </xdr:spPr>
    </xdr:pic>
  </etc:cellImage>
  <etc:cellImage>
    <xdr:pic>
      <xdr:nvPicPr>
        <xdr:cNvPr id="78" name="ID_7449A36620B24B8C934A1D4171F505D5"/>
        <xdr:cNvPicPr>
          <a:picLocks noChangeAspect="1"/>
        </xdr:cNvPicPr>
      </xdr:nvPicPr>
      <xdr:blipFill>
        <a:blip r:embed="rId18" r:link="rId2"/>
        <a:stretch>
          <a:fillRect/>
        </a:stretch>
      </xdr:blipFill>
      <xdr:spPr>
        <a:xfrm>
          <a:off x="5236845" y="2400300"/>
          <a:ext cx="3782060" cy="5267960"/>
        </a:xfrm>
        <a:prstGeom prst="rect">
          <a:avLst/>
        </a:prstGeom>
        <a:noFill/>
        <a:ln w="9525">
          <a:noFill/>
        </a:ln>
      </xdr:spPr>
    </xdr:pic>
  </etc:cellImage>
  <etc:cellImage>
    <xdr:pic>
      <xdr:nvPicPr>
        <xdr:cNvPr id="79" name="ID_C2B9606FA77649D0817E034BAD29B139"/>
        <xdr:cNvPicPr>
          <a:picLocks noChangeAspect="1"/>
        </xdr:cNvPicPr>
      </xdr:nvPicPr>
      <xdr:blipFill>
        <a:blip r:embed="rId19" r:link="rId2"/>
        <a:stretch>
          <a:fillRect/>
        </a:stretch>
      </xdr:blipFill>
      <xdr:spPr>
        <a:xfrm>
          <a:off x="6354445" y="2400300"/>
          <a:ext cx="5267960" cy="7039610"/>
        </a:xfrm>
        <a:prstGeom prst="rect">
          <a:avLst/>
        </a:prstGeom>
        <a:noFill/>
        <a:ln w="9525">
          <a:noFill/>
        </a:ln>
      </xdr:spPr>
    </xdr:pic>
  </etc:cellImage>
  <etc:cellImage>
    <xdr:pic>
      <xdr:nvPicPr>
        <xdr:cNvPr id="80" name="ID_23CF194B550A46C39F024DF867A6FB23"/>
        <xdr:cNvPicPr>
          <a:picLocks noChangeAspect="1"/>
        </xdr:cNvPicPr>
      </xdr:nvPicPr>
      <xdr:blipFill>
        <a:blip r:embed="rId20" r:link="rId2"/>
        <a:stretch>
          <a:fillRect/>
        </a:stretch>
      </xdr:blipFill>
      <xdr:spPr>
        <a:xfrm>
          <a:off x="4036060" y="1400175"/>
          <a:ext cx="4658360" cy="6544310"/>
        </a:xfrm>
        <a:prstGeom prst="rect">
          <a:avLst/>
        </a:prstGeom>
        <a:noFill/>
        <a:ln w="9525">
          <a:noFill/>
        </a:ln>
      </xdr:spPr>
    </xdr:pic>
  </etc:cellImage>
  <etc:cellImage>
    <xdr:pic>
      <xdr:nvPicPr>
        <xdr:cNvPr id="81" name="ID_E6C7563CB4A7477FAC3CEE9A450A5ED6"/>
        <xdr:cNvPicPr>
          <a:picLocks noChangeAspect="1"/>
        </xdr:cNvPicPr>
      </xdr:nvPicPr>
      <xdr:blipFill>
        <a:blip r:embed="rId21" r:link="rId2"/>
        <a:stretch>
          <a:fillRect/>
        </a:stretch>
      </xdr:blipFill>
      <xdr:spPr>
        <a:xfrm>
          <a:off x="5236845" y="1400175"/>
          <a:ext cx="4686300" cy="3429000"/>
        </a:xfrm>
        <a:prstGeom prst="rect">
          <a:avLst/>
        </a:prstGeom>
        <a:noFill/>
        <a:ln w="9525">
          <a:noFill/>
        </a:ln>
      </xdr:spPr>
    </xdr:pic>
  </etc:cellImage>
  <etc:cellImage>
    <xdr:pic>
      <xdr:nvPicPr>
        <xdr:cNvPr id="82" name="ID_FE6F583AF7344DC497AF52CF644D9524"/>
        <xdr:cNvPicPr>
          <a:picLocks noChangeAspect="1"/>
        </xdr:cNvPicPr>
      </xdr:nvPicPr>
      <xdr:blipFill>
        <a:blip r:embed="rId22" r:link="rId2"/>
        <a:stretch>
          <a:fillRect/>
        </a:stretch>
      </xdr:blipFill>
      <xdr:spPr>
        <a:xfrm>
          <a:off x="6354445" y="1400175"/>
          <a:ext cx="4610100" cy="5191760"/>
        </a:xfrm>
        <a:prstGeom prst="rect">
          <a:avLst/>
        </a:prstGeom>
        <a:noFill/>
        <a:ln w="9525">
          <a:noFill/>
        </a:ln>
      </xdr:spPr>
    </xdr:pic>
  </etc:cellImage>
  <etc:cellImage>
    <xdr:pic>
      <xdr:nvPicPr>
        <xdr:cNvPr id="83" name="ID_544258C3E6D649CAAAE9602FD003B511"/>
        <xdr:cNvPicPr>
          <a:picLocks noChangeAspect="1"/>
        </xdr:cNvPicPr>
      </xdr:nvPicPr>
      <xdr:blipFill>
        <a:blip r:embed="rId23" r:link="rId2"/>
        <a:stretch>
          <a:fillRect/>
        </a:stretch>
      </xdr:blipFill>
      <xdr:spPr>
        <a:xfrm>
          <a:off x="4036060" y="1600200"/>
          <a:ext cx="4705350" cy="3077210"/>
        </a:xfrm>
        <a:prstGeom prst="rect">
          <a:avLst/>
        </a:prstGeom>
        <a:noFill/>
        <a:ln w="9525">
          <a:noFill/>
        </a:ln>
      </xdr:spPr>
    </xdr:pic>
  </etc:cellImage>
  <etc:cellImage>
    <xdr:pic>
      <xdr:nvPicPr>
        <xdr:cNvPr id="84" name="ID_6ABEF9EB41F34ACE8359B8DFD05D27A2"/>
        <xdr:cNvPicPr>
          <a:picLocks noChangeAspect="1"/>
        </xdr:cNvPicPr>
      </xdr:nvPicPr>
      <xdr:blipFill>
        <a:blip r:embed="rId24" r:link="rId2"/>
        <a:stretch>
          <a:fillRect/>
        </a:stretch>
      </xdr:blipFill>
      <xdr:spPr>
        <a:xfrm>
          <a:off x="5236845" y="1600200"/>
          <a:ext cx="4601210" cy="3829050"/>
        </a:xfrm>
        <a:prstGeom prst="rect">
          <a:avLst/>
        </a:prstGeom>
        <a:noFill/>
        <a:ln w="9525">
          <a:noFill/>
        </a:ln>
      </xdr:spPr>
    </xdr:pic>
  </etc:cellImage>
  <etc:cellImage>
    <xdr:pic>
      <xdr:nvPicPr>
        <xdr:cNvPr id="85" name="ID_1E559F4F8FF447279785F287C43D23AB"/>
        <xdr:cNvPicPr>
          <a:picLocks noChangeAspect="1"/>
        </xdr:cNvPicPr>
      </xdr:nvPicPr>
      <xdr:blipFill>
        <a:blip r:embed="rId25" r:link="rId2"/>
        <a:stretch>
          <a:fillRect/>
        </a:stretch>
      </xdr:blipFill>
      <xdr:spPr>
        <a:xfrm>
          <a:off x="6354445" y="1600200"/>
          <a:ext cx="4591050" cy="2552700"/>
        </a:xfrm>
        <a:prstGeom prst="rect">
          <a:avLst/>
        </a:prstGeom>
        <a:noFill/>
        <a:ln w="9525">
          <a:noFill/>
        </a:ln>
      </xdr:spPr>
    </xdr:pic>
  </etc:cellImage>
  <etc:cellImage>
    <xdr:pic>
      <xdr:nvPicPr>
        <xdr:cNvPr id="5" name="ID_0E56A0C406414F54B370F77FC8E019E6"/>
        <xdr:cNvPicPr>
          <a:picLocks noChangeAspect="1"/>
        </xdr:cNvPicPr>
      </xdr:nvPicPr>
      <xdr:blipFill>
        <a:blip r:embed="rId26" r:link="rId2"/>
        <a:stretch>
          <a:fillRect/>
        </a:stretch>
      </xdr:blipFill>
      <xdr:spPr>
        <a:xfrm>
          <a:off x="4177665" y="1852930"/>
          <a:ext cx="4610100" cy="5734050"/>
        </a:xfrm>
        <a:prstGeom prst="rect">
          <a:avLst/>
        </a:prstGeom>
        <a:noFill/>
        <a:ln w="9525">
          <a:noFill/>
        </a:ln>
      </xdr:spPr>
    </xdr:pic>
  </etc:cellImage>
  <etc:cellImage>
    <xdr:pic>
      <xdr:nvPicPr>
        <xdr:cNvPr id="87" name="ID_99CA5CE5C06646B58CDFA967C6089461"/>
        <xdr:cNvPicPr>
          <a:picLocks noChangeAspect="1"/>
        </xdr:cNvPicPr>
      </xdr:nvPicPr>
      <xdr:blipFill>
        <a:blip r:embed="rId27" r:link="rId2"/>
        <a:stretch>
          <a:fillRect/>
        </a:stretch>
      </xdr:blipFill>
      <xdr:spPr>
        <a:xfrm>
          <a:off x="5236845" y="1800225"/>
          <a:ext cx="4677410" cy="3619500"/>
        </a:xfrm>
        <a:prstGeom prst="rect">
          <a:avLst/>
        </a:prstGeom>
        <a:noFill/>
        <a:ln w="9525">
          <a:noFill/>
        </a:ln>
      </xdr:spPr>
    </xdr:pic>
  </etc:cellImage>
  <etc:cellImage>
    <xdr:pic>
      <xdr:nvPicPr>
        <xdr:cNvPr id="88" name="ID_6B674762B9CA408FA6ADA221B28B83EA"/>
        <xdr:cNvPicPr>
          <a:picLocks noChangeAspect="1"/>
        </xdr:cNvPicPr>
      </xdr:nvPicPr>
      <xdr:blipFill>
        <a:blip r:embed="rId28" r:link="rId2"/>
        <a:stretch>
          <a:fillRect/>
        </a:stretch>
      </xdr:blipFill>
      <xdr:spPr>
        <a:xfrm>
          <a:off x="6354445" y="1800225"/>
          <a:ext cx="4629150" cy="3867150"/>
        </a:xfrm>
        <a:prstGeom prst="rect">
          <a:avLst/>
        </a:prstGeom>
        <a:noFill/>
        <a:ln w="9525">
          <a:noFill/>
        </a:ln>
      </xdr:spPr>
    </xdr:pic>
  </etc:cellImage>
  <etc:cellImage>
    <xdr:pic>
      <xdr:nvPicPr>
        <xdr:cNvPr id="89" name="ID_D108EA746B8546E282E07F2534AE7F9B"/>
        <xdr:cNvPicPr>
          <a:picLocks noChangeAspect="1"/>
        </xdr:cNvPicPr>
      </xdr:nvPicPr>
      <xdr:blipFill>
        <a:blip r:embed="rId29" r:link="rId2"/>
        <a:stretch>
          <a:fillRect/>
        </a:stretch>
      </xdr:blipFill>
      <xdr:spPr>
        <a:xfrm>
          <a:off x="4036060" y="2000250"/>
          <a:ext cx="5943600" cy="4048760"/>
        </a:xfrm>
        <a:prstGeom prst="rect">
          <a:avLst/>
        </a:prstGeom>
        <a:noFill/>
        <a:ln w="9525">
          <a:noFill/>
        </a:ln>
      </xdr:spPr>
    </xdr:pic>
  </etc:cellImage>
  <etc:cellImage>
    <xdr:pic>
      <xdr:nvPicPr>
        <xdr:cNvPr id="90" name="ID_0BFCD3FC15A04E6F82BEB4F5C3C91F71"/>
        <xdr:cNvPicPr>
          <a:picLocks noChangeAspect="1"/>
        </xdr:cNvPicPr>
      </xdr:nvPicPr>
      <xdr:blipFill>
        <a:blip r:embed="rId30" r:link="rId2"/>
        <a:stretch>
          <a:fillRect/>
        </a:stretch>
      </xdr:blipFill>
      <xdr:spPr>
        <a:xfrm>
          <a:off x="5236845" y="2000250"/>
          <a:ext cx="5676900" cy="6724650"/>
        </a:xfrm>
        <a:prstGeom prst="rect">
          <a:avLst/>
        </a:prstGeom>
        <a:noFill/>
        <a:ln w="9525">
          <a:noFill/>
        </a:ln>
      </xdr:spPr>
    </xdr:pic>
  </etc:cellImage>
  <etc:cellImage>
    <xdr:pic>
      <xdr:nvPicPr>
        <xdr:cNvPr id="91" name="ID_AB2078998FAC45FAA03FAE70FE4F4FAE"/>
        <xdr:cNvPicPr>
          <a:picLocks noChangeAspect="1"/>
        </xdr:cNvPicPr>
      </xdr:nvPicPr>
      <xdr:blipFill>
        <a:blip r:embed="rId31" r:link="rId2"/>
        <a:stretch>
          <a:fillRect/>
        </a:stretch>
      </xdr:blipFill>
      <xdr:spPr>
        <a:xfrm>
          <a:off x="6354445" y="2000250"/>
          <a:ext cx="5782310" cy="4743450"/>
        </a:xfrm>
        <a:prstGeom prst="rect">
          <a:avLst/>
        </a:prstGeom>
        <a:noFill/>
        <a:ln w="9525">
          <a:noFill/>
        </a:ln>
      </xdr:spPr>
    </xdr:pic>
  </etc:cellImage>
  <etc:cellImage>
    <xdr:pic>
      <xdr:nvPicPr>
        <xdr:cNvPr id="92" name="ID_F0FDFD97FAD24252A271BEFD97D1BAC0"/>
        <xdr:cNvPicPr>
          <a:picLocks noChangeAspect="1"/>
        </xdr:cNvPicPr>
      </xdr:nvPicPr>
      <xdr:blipFill>
        <a:blip r:embed="rId32" r:link="rId2"/>
        <a:stretch>
          <a:fillRect/>
        </a:stretch>
      </xdr:blipFill>
      <xdr:spPr>
        <a:xfrm>
          <a:off x="4036060" y="2200275"/>
          <a:ext cx="5695950" cy="5581650"/>
        </a:xfrm>
        <a:prstGeom prst="rect">
          <a:avLst/>
        </a:prstGeom>
        <a:noFill/>
        <a:ln w="9525">
          <a:noFill/>
        </a:ln>
      </xdr:spPr>
    </xdr:pic>
  </etc:cellImage>
  <etc:cellImage>
    <xdr:pic>
      <xdr:nvPicPr>
        <xdr:cNvPr id="93" name="ID_36951B34FCB440E3B7219540EEFFBE6A"/>
        <xdr:cNvPicPr>
          <a:picLocks noChangeAspect="1"/>
        </xdr:cNvPicPr>
      </xdr:nvPicPr>
      <xdr:blipFill>
        <a:blip r:embed="rId33" r:link="rId2"/>
        <a:stretch>
          <a:fillRect/>
        </a:stretch>
      </xdr:blipFill>
      <xdr:spPr>
        <a:xfrm>
          <a:off x="5236845" y="2200275"/>
          <a:ext cx="5505450" cy="5915660"/>
        </a:xfrm>
        <a:prstGeom prst="rect">
          <a:avLst/>
        </a:prstGeom>
        <a:noFill/>
        <a:ln w="9525">
          <a:noFill/>
        </a:ln>
      </xdr:spPr>
    </xdr:pic>
  </etc:cellImage>
  <etc:cellImage>
    <xdr:pic>
      <xdr:nvPicPr>
        <xdr:cNvPr id="94" name="ID_60B8B17B5CAC41979A92E2C689297C29"/>
        <xdr:cNvPicPr>
          <a:picLocks noChangeAspect="1"/>
        </xdr:cNvPicPr>
      </xdr:nvPicPr>
      <xdr:blipFill>
        <a:blip r:embed="rId34" r:link="rId2"/>
        <a:stretch>
          <a:fillRect/>
        </a:stretch>
      </xdr:blipFill>
      <xdr:spPr>
        <a:xfrm>
          <a:off x="6354445" y="2200275"/>
          <a:ext cx="5744210" cy="5562600"/>
        </a:xfrm>
        <a:prstGeom prst="rect">
          <a:avLst/>
        </a:prstGeom>
        <a:noFill/>
        <a:ln w="9525">
          <a:noFill/>
        </a:ln>
      </xdr:spPr>
    </xdr:pic>
  </etc:cellImage>
  <etc:cellImage>
    <xdr:pic>
      <xdr:nvPicPr>
        <xdr:cNvPr id="95" name="ID_F1C516E7D44D4D0E811EEBB715269953"/>
        <xdr:cNvPicPr>
          <a:picLocks noChangeAspect="1"/>
        </xdr:cNvPicPr>
      </xdr:nvPicPr>
      <xdr:blipFill>
        <a:blip r:embed="rId35" r:link="rId2"/>
        <a:stretch>
          <a:fillRect/>
        </a:stretch>
      </xdr:blipFill>
      <xdr:spPr>
        <a:xfrm>
          <a:off x="4036060" y="2600325"/>
          <a:ext cx="5657850" cy="5162550"/>
        </a:xfrm>
        <a:prstGeom prst="rect">
          <a:avLst/>
        </a:prstGeom>
        <a:noFill/>
        <a:ln w="9525">
          <a:noFill/>
        </a:ln>
      </xdr:spPr>
    </xdr:pic>
  </etc:cellImage>
  <etc:cellImage>
    <xdr:pic>
      <xdr:nvPicPr>
        <xdr:cNvPr id="96" name="ID_9D9D19653CDE42649366F3C989AF5110"/>
        <xdr:cNvPicPr>
          <a:picLocks noChangeAspect="1"/>
        </xdr:cNvPicPr>
      </xdr:nvPicPr>
      <xdr:blipFill>
        <a:blip r:embed="rId36" r:link="rId2"/>
        <a:stretch>
          <a:fillRect/>
        </a:stretch>
      </xdr:blipFill>
      <xdr:spPr>
        <a:xfrm>
          <a:off x="5236845" y="2600325"/>
          <a:ext cx="5581650" cy="5325110"/>
        </a:xfrm>
        <a:prstGeom prst="rect">
          <a:avLst/>
        </a:prstGeom>
        <a:noFill/>
        <a:ln w="9525">
          <a:noFill/>
        </a:ln>
      </xdr:spPr>
    </xdr:pic>
  </etc:cellImage>
  <etc:cellImage>
    <xdr:pic>
      <xdr:nvPicPr>
        <xdr:cNvPr id="97" name="ID_EF27BA813F3D4687AADD9CDEFD620AD8"/>
        <xdr:cNvPicPr>
          <a:picLocks noChangeAspect="1"/>
        </xdr:cNvPicPr>
      </xdr:nvPicPr>
      <xdr:blipFill>
        <a:blip r:embed="rId37" r:link="rId2"/>
        <a:stretch>
          <a:fillRect/>
        </a:stretch>
      </xdr:blipFill>
      <xdr:spPr>
        <a:xfrm>
          <a:off x="6354445" y="2600325"/>
          <a:ext cx="5572760" cy="5200650"/>
        </a:xfrm>
        <a:prstGeom prst="rect">
          <a:avLst/>
        </a:prstGeom>
        <a:noFill/>
        <a:ln w="9525">
          <a:noFill/>
        </a:ln>
      </xdr:spPr>
    </xdr:pic>
  </etc:cellImage>
  <etc:cellImage>
    <xdr:pic>
      <xdr:nvPicPr>
        <xdr:cNvPr id="98" name="ID_244F794A165148BDABBB37845EE2CF36"/>
        <xdr:cNvPicPr>
          <a:picLocks noChangeAspect="1"/>
        </xdr:cNvPicPr>
      </xdr:nvPicPr>
      <xdr:blipFill>
        <a:blip r:embed="rId38" r:link="rId2"/>
        <a:stretch>
          <a:fillRect/>
        </a:stretch>
      </xdr:blipFill>
      <xdr:spPr>
        <a:xfrm>
          <a:off x="4036060" y="2800350"/>
          <a:ext cx="5619750" cy="4038600"/>
        </a:xfrm>
        <a:prstGeom prst="rect">
          <a:avLst/>
        </a:prstGeom>
        <a:noFill/>
        <a:ln w="9525">
          <a:noFill/>
        </a:ln>
      </xdr:spPr>
    </xdr:pic>
  </etc:cellImage>
  <etc:cellImage>
    <xdr:pic>
      <xdr:nvPicPr>
        <xdr:cNvPr id="99" name="ID_D257701DB6FC4FEBB37EF13C04B76FCA"/>
        <xdr:cNvPicPr>
          <a:picLocks noChangeAspect="1"/>
        </xdr:cNvPicPr>
      </xdr:nvPicPr>
      <xdr:blipFill>
        <a:blip r:embed="rId39" r:link="rId2"/>
        <a:stretch>
          <a:fillRect/>
        </a:stretch>
      </xdr:blipFill>
      <xdr:spPr>
        <a:xfrm>
          <a:off x="5236845" y="2800350"/>
          <a:ext cx="5572760" cy="6019800"/>
        </a:xfrm>
        <a:prstGeom prst="rect">
          <a:avLst/>
        </a:prstGeom>
        <a:noFill/>
        <a:ln w="9525">
          <a:noFill/>
        </a:ln>
      </xdr:spPr>
    </xdr:pic>
  </etc:cellImage>
  <etc:cellImage>
    <xdr:pic>
      <xdr:nvPicPr>
        <xdr:cNvPr id="100" name="ID_08382FA83DEE408D924423CAB41F273B"/>
        <xdr:cNvPicPr>
          <a:picLocks noChangeAspect="1"/>
        </xdr:cNvPicPr>
      </xdr:nvPicPr>
      <xdr:blipFill>
        <a:blip r:embed="rId40" r:link="rId2"/>
        <a:stretch>
          <a:fillRect/>
        </a:stretch>
      </xdr:blipFill>
      <xdr:spPr>
        <a:xfrm>
          <a:off x="6354445" y="2800350"/>
          <a:ext cx="5505450" cy="5276850"/>
        </a:xfrm>
        <a:prstGeom prst="rect">
          <a:avLst/>
        </a:prstGeom>
        <a:noFill/>
        <a:ln w="9525">
          <a:noFill/>
        </a:ln>
      </xdr:spPr>
    </xdr:pic>
  </etc:cellImage>
  <etc:cellImage>
    <xdr:pic>
      <xdr:nvPicPr>
        <xdr:cNvPr id="101" name="ID_815F8A0EABCE40CB84D07700B3BA9751"/>
        <xdr:cNvPicPr>
          <a:picLocks noChangeAspect="1"/>
        </xdr:cNvPicPr>
      </xdr:nvPicPr>
      <xdr:blipFill>
        <a:blip r:embed="rId41" r:link="rId2"/>
        <a:stretch>
          <a:fillRect/>
        </a:stretch>
      </xdr:blipFill>
      <xdr:spPr>
        <a:xfrm>
          <a:off x="4036060" y="3000375"/>
          <a:ext cx="5486400" cy="6724650"/>
        </a:xfrm>
        <a:prstGeom prst="rect">
          <a:avLst/>
        </a:prstGeom>
        <a:noFill/>
        <a:ln w="9525">
          <a:noFill/>
        </a:ln>
      </xdr:spPr>
    </xdr:pic>
  </etc:cellImage>
  <etc:cellImage>
    <xdr:pic>
      <xdr:nvPicPr>
        <xdr:cNvPr id="102" name="ID_AE1AB958EF484E3A93047BB1D9449530"/>
        <xdr:cNvPicPr>
          <a:picLocks noChangeAspect="1"/>
        </xdr:cNvPicPr>
      </xdr:nvPicPr>
      <xdr:blipFill>
        <a:blip r:embed="rId42" r:link="rId2"/>
        <a:stretch>
          <a:fillRect/>
        </a:stretch>
      </xdr:blipFill>
      <xdr:spPr>
        <a:xfrm>
          <a:off x="5236845" y="3000375"/>
          <a:ext cx="5543550" cy="5572760"/>
        </a:xfrm>
        <a:prstGeom prst="rect">
          <a:avLst/>
        </a:prstGeom>
        <a:noFill/>
        <a:ln w="9525">
          <a:noFill/>
        </a:ln>
      </xdr:spPr>
    </xdr:pic>
  </etc:cellImage>
  <etc:cellImage>
    <xdr:pic>
      <xdr:nvPicPr>
        <xdr:cNvPr id="103" name="ID_CBF53E9F864147ADB92A0E23D12A5315"/>
        <xdr:cNvPicPr>
          <a:picLocks noChangeAspect="1"/>
        </xdr:cNvPicPr>
      </xdr:nvPicPr>
      <xdr:blipFill>
        <a:blip r:embed="rId43" r:link="rId2"/>
        <a:stretch>
          <a:fillRect/>
        </a:stretch>
      </xdr:blipFill>
      <xdr:spPr>
        <a:xfrm>
          <a:off x="6354445" y="3000375"/>
          <a:ext cx="5572760" cy="6838950"/>
        </a:xfrm>
        <a:prstGeom prst="rect">
          <a:avLst/>
        </a:prstGeom>
        <a:noFill/>
        <a:ln w="9525">
          <a:noFill/>
        </a:ln>
      </xdr:spPr>
    </xdr:pic>
  </etc:cellImage>
  <etc:cellImage>
    <xdr:pic>
      <xdr:nvPicPr>
        <xdr:cNvPr id="104" name="ID_F8C59872AAC945389571C066031F4FD0"/>
        <xdr:cNvPicPr>
          <a:picLocks noChangeAspect="1"/>
        </xdr:cNvPicPr>
      </xdr:nvPicPr>
      <xdr:blipFill>
        <a:blip r:embed="rId44" r:link="rId2"/>
        <a:stretch>
          <a:fillRect/>
        </a:stretch>
      </xdr:blipFill>
      <xdr:spPr>
        <a:xfrm>
          <a:off x="4036060" y="3200400"/>
          <a:ext cx="5896610" cy="7639050"/>
        </a:xfrm>
        <a:prstGeom prst="rect">
          <a:avLst/>
        </a:prstGeom>
        <a:noFill/>
        <a:ln w="9525">
          <a:noFill/>
        </a:ln>
      </xdr:spPr>
    </xdr:pic>
  </etc:cellImage>
  <etc:cellImage>
    <xdr:pic>
      <xdr:nvPicPr>
        <xdr:cNvPr id="105" name="ID_2B27FC2C678B47EB8E897ECE3F9FEFE3"/>
        <xdr:cNvPicPr>
          <a:picLocks noChangeAspect="1"/>
        </xdr:cNvPicPr>
      </xdr:nvPicPr>
      <xdr:blipFill>
        <a:blip r:embed="rId45" r:link="rId2"/>
        <a:stretch>
          <a:fillRect/>
        </a:stretch>
      </xdr:blipFill>
      <xdr:spPr>
        <a:xfrm>
          <a:off x="5236845" y="3200400"/>
          <a:ext cx="5839460" cy="4210050"/>
        </a:xfrm>
        <a:prstGeom prst="rect">
          <a:avLst/>
        </a:prstGeom>
        <a:noFill/>
        <a:ln w="9525">
          <a:noFill/>
        </a:ln>
      </xdr:spPr>
    </xdr:pic>
  </etc:cellImage>
  <etc:cellImage>
    <xdr:pic>
      <xdr:nvPicPr>
        <xdr:cNvPr id="106" name="ID_53B07308C35E4BAE9BBC9C3B3D0D08CB"/>
        <xdr:cNvPicPr>
          <a:picLocks noChangeAspect="1"/>
        </xdr:cNvPicPr>
      </xdr:nvPicPr>
      <xdr:blipFill>
        <a:blip r:embed="rId46" r:link="rId2"/>
        <a:stretch>
          <a:fillRect/>
        </a:stretch>
      </xdr:blipFill>
      <xdr:spPr>
        <a:xfrm>
          <a:off x="6354445" y="3200400"/>
          <a:ext cx="5858510" cy="4296410"/>
        </a:xfrm>
        <a:prstGeom prst="rect">
          <a:avLst/>
        </a:prstGeom>
        <a:noFill/>
        <a:ln w="9525">
          <a:noFill/>
        </a:ln>
      </xdr:spPr>
    </xdr:pic>
  </etc:cellImage>
  <etc:cellImage>
    <xdr:pic>
      <xdr:nvPicPr>
        <xdr:cNvPr id="6" name="ID_744E571205744E9CBE57C785AF3F46AC"/>
        <xdr:cNvPicPr>
          <a:picLocks noChangeAspect="1"/>
        </xdr:cNvPicPr>
      </xdr:nvPicPr>
      <xdr:blipFill>
        <a:blip r:embed="rId47" r:link="rId2"/>
        <a:stretch>
          <a:fillRect/>
        </a:stretch>
      </xdr:blipFill>
      <xdr:spPr>
        <a:xfrm>
          <a:off x="4081780" y="3470275"/>
          <a:ext cx="5934710" cy="4620260"/>
        </a:xfrm>
        <a:prstGeom prst="rect">
          <a:avLst/>
        </a:prstGeom>
        <a:noFill/>
        <a:ln w="9525">
          <a:noFill/>
        </a:ln>
      </xdr:spPr>
    </xdr:pic>
  </etc:cellImage>
  <etc:cellImage>
    <xdr:pic>
      <xdr:nvPicPr>
        <xdr:cNvPr id="108" name="ID_F74FACB5BD3B4198A7BD4487FEF4783D"/>
        <xdr:cNvPicPr>
          <a:picLocks noChangeAspect="1"/>
        </xdr:cNvPicPr>
      </xdr:nvPicPr>
      <xdr:blipFill>
        <a:blip r:embed="rId48" r:link="rId2"/>
        <a:stretch>
          <a:fillRect/>
        </a:stretch>
      </xdr:blipFill>
      <xdr:spPr>
        <a:xfrm>
          <a:off x="5236845" y="3400425"/>
          <a:ext cx="5810250" cy="5791200"/>
        </a:xfrm>
        <a:prstGeom prst="rect">
          <a:avLst/>
        </a:prstGeom>
        <a:noFill/>
        <a:ln w="9525">
          <a:noFill/>
        </a:ln>
      </xdr:spPr>
    </xdr:pic>
  </etc:cellImage>
  <etc:cellImage>
    <xdr:pic>
      <xdr:nvPicPr>
        <xdr:cNvPr id="109" name="ID_0DCB3B7B0E2D4087AA36E21EE32D89E7"/>
        <xdr:cNvPicPr>
          <a:picLocks noChangeAspect="1"/>
        </xdr:cNvPicPr>
      </xdr:nvPicPr>
      <xdr:blipFill>
        <a:blip r:embed="rId49" r:link="rId2"/>
        <a:stretch>
          <a:fillRect/>
        </a:stretch>
      </xdr:blipFill>
      <xdr:spPr>
        <a:xfrm>
          <a:off x="6354445" y="3400425"/>
          <a:ext cx="5829300" cy="4095750"/>
        </a:xfrm>
        <a:prstGeom prst="rect">
          <a:avLst/>
        </a:prstGeom>
        <a:noFill/>
        <a:ln w="9525">
          <a:noFill/>
        </a:ln>
      </xdr:spPr>
    </xdr:pic>
  </etc:cellImage>
  <etc:cellImage>
    <xdr:pic>
      <xdr:nvPicPr>
        <xdr:cNvPr id="110" name="ID_7555F2BED2DB4B79BECD6AFA8C3996BA"/>
        <xdr:cNvPicPr>
          <a:picLocks noChangeAspect="1"/>
        </xdr:cNvPicPr>
      </xdr:nvPicPr>
      <xdr:blipFill>
        <a:blip r:embed="rId50" r:link="rId2"/>
        <a:stretch>
          <a:fillRect/>
        </a:stretch>
      </xdr:blipFill>
      <xdr:spPr>
        <a:xfrm>
          <a:off x="4036060" y="3600450"/>
          <a:ext cx="5562600" cy="2571750"/>
        </a:xfrm>
        <a:prstGeom prst="rect">
          <a:avLst/>
        </a:prstGeom>
        <a:noFill/>
        <a:ln w="9525">
          <a:noFill/>
        </a:ln>
      </xdr:spPr>
    </xdr:pic>
  </etc:cellImage>
  <etc:cellImage>
    <xdr:pic>
      <xdr:nvPicPr>
        <xdr:cNvPr id="111" name="ID_904C556B90A84358BD6CCC39B774A936"/>
        <xdr:cNvPicPr>
          <a:picLocks noChangeAspect="1"/>
        </xdr:cNvPicPr>
      </xdr:nvPicPr>
      <xdr:blipFill>
        <a:blip r:embed="rId51" r:link="rId2"/>
        <a:stretch>
          <a:fillRect/>
        </a:stretch>
      </xdr:blipFill>
      <xdr:spPr>
        <a:xfrm>
          <a:off x="5236845" y="3600450"/>
          <a:ext cx="5848350" cy="2467610"/>
        </a:xfrm>
        <a:prstGeom prst="rect">
          <a:avLst/>
        </a:prstGeom>
        <a:noFill/>
        <a:ln w="9525">
          <a:noFill/>
        </a:ln>
      </xdr:spPr>
    </xdr:pic>
  </etc:cellImage>
  <etc:cellImage>
    <xdr:pic>
      <xdr:nvPicPr>
        <xdr:cNvPr id="112" name="ID_FD06ED2D666D45F9A699D1549C6E1849"/>
        <xdr:cNvPicPr>
          <a:picLocks noChangeAspect="1"/>
        </xdr:cNvPicPr>
      </xdr:nvPicPr>
      <xdr:blipFill>
        <a:blip r:embed="rId52" r:link="rId2"/>
        <a:stretch>
          <a:fillRect/>
        </a:stretch>
      </xdr:blipFill>
      <xdr:spPr>
        <a:xfrm>
          <a:off x="6354445" y="3600450"/>
          <a:ext cx="5687060" cy="2533650"/>
        </a:xfrm>
        <a:prstGeom prst="rect">
          <a:avLst/>
        </a:prstGeom>
        <a:noFill/>
        <a:ln w="9525">
          <a:noFill/>
        </a:ln>
      </xdr:spPr>
    </xdr:pic>
  </etc:cellImage>
  <etc:cellImage>
    <xdr:pic>
      <xdr:nvPicPr>
        <xdr:cNvPr id="113" name="ID_E0B895164E9142B0978ECEC9FC6DFE2E"/>
        <xdr:cNvPicPr>
          <a:picLocks noChangeAspect="1"/>
        </xdr:cNvPicPr>
      </xdr:nvPicPr>
      <xdr:blipFill>
        <a:blip r:embed="rId53" r:link="rId2"/>
        <a:stretch>
          <a:fillRect/>
        </a:stretch>
      </xdr:blipFill>
      <xdr:spPr>
        <a:xfrm>
          <a:off x="4036060" y="3800475"/>
          <a:ext cx="5591810" cy="4696460"/>
        </a:xfrm>
        <a:prstGeom prst="rect">
          <a:avLst/>
        </a:prstGeom>
        <a:noFill/>
        <a:ln w="9525">
          <a:noFill/>
        </a:ln>
      </xdr:spPr>
    </xdr:pic>
  </etc:cellImage>
  <etc:cellImage>
    <xdr:pic>
      <xdr:nvPicPr>
        <xdr:cNvPr id="114" name="ID_DE5D8748784142908E544C522DEE9E7F"/>
        <xdr:cNvPicPr>
          <a:picLocks noChangeAspect="1"/>
        </xdr:cNvPicPr>
      </xdr:nvPicPr>
      <xdr:blipFill>
        <a:blip r:embed="rId54" r:link="rId2"/>
        <a:stretch>
          <a:fillRect/>
        </a:stretch>
      </xdr:blipFill>
      <xdr:spPr>
        <a:xfrm>
          <a:off x="5236845" y="3800475"/>
          <a:ext cx="5619750" cy="4705350"/>
        </a:xfrm>
        <a:prstGeom prst="rect">
          <a:avLst/>
        </a:prstGeom>
        <a:noFill/>
        <a:ln w="9525">
          <a:noFill/>
        </a:ln>
      </xdr:spPr>
    </xdr:pic>
  </etc:cellImage>
  <etc:cellImage>
    <xdr:pic>
      <xdr:nvPicPr>
        <xdr:cNvPr id="115" name="ID_CF9023F1879749BDAD4FBF3FA1A1A563"/>
        <xdr:cNvPicPr>
          <a:picLocks noChangeAspect="1"/>
        </xdr:cNvPicPr>
      </xdr:nvPicPr>
      <xdr:blipFill>
        <a:blip r:embed="rId55" r:link="rId2"/>
        <a:stretch>
          <a:fillRect/>
        </a:stretch>
      </xdr:blipFill>
      <xdr:spPr>
        <a:xfrm>
          <a:off x="6354445" y="3800475"/>
          <a:ext cx="5591810" cy="4525010"/>
        </a:xfrm>
        <a:prstGeom prst="rect">
          <a:avLst/>
        </a:prstGeom>
        <a:noFill/>
        <a:ln w="9525">
          <a:noFill/>
        </a:ln>
      </xdr:spPr>
    </xdr:pic>
  </etc:cellImage>
  <etc:cellImage>
    <xdr:pic>
      <xdr:nvPicPr>
        <xdr:cNvPr id="116" name="ID_444A298358C442DABFF339FED85546B3"/>
        <xdr:cNvPicPr>
          <a:picLocks noChangeAspect="1"/>
        </xdr:cNvPicPr>
      </xdr:nvPicPr>
      <xdr:blipFill>
        <a:blip r:embed="rId56" r:link="rId2"/>
        <a:stretch>
          <a:fillRect/>
        </a:stretch>
      </xdr:blipFill>
      <xdr:spPr>
        <a:xfrm>
          <a:off x="4036060" y="4000500"/>
          <a:ext cx="5619750" cy="4944110"/>
        </a:xfrm>
        <a:prstGeom prst="rect">
          <a:avLst/>
        </a:prstGeom>
        <a:noFill/>
        <a:ln w="9525">
          <a:noFill/>
        </a:ln>
      </xdr:spPr>
    </xdr:pic>
  </etc:cellImage>
  <etc:cellImage>
    <xdr:pic>
      <xdr:nvPicPr>
        <xdr:cNvPr id="117" name="ID_0878E3BA2A8C479A8991F7FB0B9E04E2"/>
        <xdr:cNvPicPr>
          <a:picLocks noChangeAspect="1"/>
        </xdr:cNvPicPr>
      </xdr:nvPicPr>
      <xdr:blipFill>
        <a:blip r:embed="rId57" r:link="rId2"/>
        <a:stretch>
          <a:fillRect/>
        </a:stretch>
      </xdr:blipFill>
      <xdr:spPr>
        <a:xfrm>
          <a:off x="5236845" y="4000500"/>
          <a:ext cx="5581650" cy="4953000"/>
        </a:xfrm>
        <a:prstGeom prst="rect">
          <a:avLst/>
        </a:prstGeom>
        <a:noFill/>
        <a:ln w="9525">
          <a:noFill/>
        </a:ln>
      </xdr:spPr>
    </xdr:pic>
  </etc:cellImage>
  <etc:cellImage>
    <xdr:pic>
      <xdr:nvPicPr>
        <xdr:cNvPr id="118" name="ID_69E27D4451E1465EAE1D6A94DB5D43EE"/>
        <xdr:cNvPicPr>
          <a:picLocks noChangeAspect="1"/>
        </xdr:cNvPicPr>
      </xdr:nvPicPr>
      <xdr:blipFill>
        <a:blip r:embed="rId58" r:link="rId2"/>
        <a:stretch>
          <a:fillRect/>
        </a:stretch>
      </xdr:blipFill>
      <xdr:spPr>
        <a:xfrm>
          <a:off x="6354445" y="4000500"/>
          <a:ext cx="5638800" cy="4639310"/>
        </a:xfrm>
        <a:prstGeom prst="rect">
          <a:avLst/>
        </a:prstGeom>
        <a:noFill/>
        <a:ln w="9525">
          <a:noFill/>
        </a:ln>
      </xdr:spPr>
    </xdr:pic>
  </etc:cellImage>
  <etc:cellImage>
    <xdr:pic>
      <xdr:nvPicPr>
        <xdr:cNvPr id="119" name="ID_870C2D3006294182980EEDDE4750616D"/>
        <xdr:cNvPicPr>
          <a:picLocks noChangeAspect="1"/>
        </xdr:cNvPicPr>
      </xdr:nvPicPr>
      <xdr:blipFill>
        <a:blip r:embed="rId59" r:link="rId2"/>
        <a:stretch>
          <a:fillRect/>
        </a:stretch>
      </xdr:blipFill>
      <xdr:spPr>
        <a:xfrm>
          <a:off x="4036060" y="4200525"/>
          <a:ext cx="5553710" cy="4182110"/>
        </a:xfrm>
        <a:prstGeom prst="rect">
          <a:avLst/>
        </a:prstGeom>
        <a:noFill/>
        <a:ln w="9525">
          <a:noFill/>
        </a:ln>
      </xdr:spPr>
    </xdr:pic>
  </etc:cellImage>
  <etc:cellImage>
    <xdr:pic>
      <xdr:nvPicPr>
        <xdr:cNvPr id="120" name="ID_4F91FF23EA1C4EA7AD315A61CFF27C16"/>
        <xdr:cNvPicPr>
          <a:picLocks noChangeAspect="1"/>
        </xdr:cNvPicPr>
      </xdr:nvPicPr>
      <xdr:blipFill>
        <a:blip r:embed="rId60" r:link="rId2"/>
        <a:stretch>
          <a:fillRect/>
        </a:stretch>
      </xdr:blipFill>
      <xdr:spPr>
        <a:xfrm>
          <a:off x="5236845" y="4200525"/>
          <a:ext cx="5581650" cy="4648200"/>
        </a:xfrm>
        <a:prstGeom prst="rect">
          <a:avLst/>
        </a:prstGeom>
        <a:noFill/>
        <a:ln w="9525">
          <a:noFill/>
        </a:ln>
      </xdr:spPr>
    </xdr:pic>
  </etc:cellImage>
  <etc:cellImage>
    <xdr:pic>
      <xdr:nvPicPr>
        <xdr:cNvPr id="121" name="ID_F2372EF5B76444A6A814C469F6088ED8"/>
        <xdr:cNvPicPr>
          <a:picLocks noChangeAspect="1"/>
        </xdr:cNvPicPr>
      </xdr:nvPicPr>
      <xdr:blipFill>
        <a:blip r:embed="rId61" r:link="rId2"/>
        <a:stretch>
          <a:fillRect/>
        </a:stretch>
      </xdr:blipFill>
      <xdr:spPr>
        <a:xfrm>
          <a:off x="6354445" y="4200525"/>
          <a:ext cx="5524500" cy="4191000"/>
        </a:xfrm>
        <a:prstGeom prst="rect">
          <a:avLst/>
        </a:prstGeom>
        <a:noFill/>
        <a:ln w="9525">
          <a:noFill/>
        </a:ln>
      </xdr:spPr>
    </xdr:pic>
  </etc:cellImage>
  <etc:cellImage>
    <xdr:pic>
      <xdr:nvPicPr>
        <xdr:cNvPr id="122" name="ID_3346FBDB361C485AAC0BFE1C46C81DCC"/>
        <xdr:cNvPicPr>
          <a:picLocks noChangeAspect="1"/>
        </xdr:cNvPicPr>
      </xdr:nvPicPr>
      <xdr:blipFill>
        <a:blip r:embed="rId62" r:link="rId2"/>
        <a:stretch>
          <a:fillRect/>
        </a:stretch>
      </xdr:blipFill>
      <xdr:spPr>
        <a:xfrm>
          <a:off x="4036060" y="4400550"/>
          <a:ext cx="5191760" cy="3924300"/>
        </a:xfrm>
        <a:prstGeom prst="rect">
          <a:avLst/>
        </a:prstGeom>
        <a:noFill/>
        <a:ln w="9525">
          <a:noFill/>
        </a:ln>
      </xdr:spPr>
    </xdr:pic>
  </etc:cellImage>
  <etc:cellImage>
    <xdr:pic>
      <xdr:nvPicPr>
        <xdr:cNvPr id="123" name="ID_F0DF79790D3845519D4B45A46567B9E8"/>
        <xdr:cNvPicPr>
          <a:picLocks noChangeAspect="1"/>
        </xdr:cNvPicPr>
      </xdr:nvPicPr>
      <xdr:blipFill>
        <a:blip r:embed="rId63" r:link="rId2"/>
        <a:stretch>
          <a:fillRect/>
        </a:stretch>
      </xdr:blipFill>
      <xdr:spPr>
        <a:xfrm>
          <a:off x="5236845" y="4400550"/>
          <a:ext cx="5191760" cy="753110"/>
        </a:xfrm>
        <a:prstGeom prst="rect">
          <a:avLst/>
        </a:prstGeom>
        <a:noFill/>
        <a:ln w="9525">
          <a:noFill/>
        </a:ln>
      </xdr:spPr>
    </xdr:pic>
  </etc:cellImage>
  <etc:cellImage>
    <xdr:pic>
      <xdr:nvPicPr>
        <xdr:cNvPr id="124" name="ID_5D5C8788400349D09615FC9B37E62770"/>
        <xdr:cNvPicPr>
          <a:picLocks noChangeAspect="1"/>
        </xdr:cNvPicPr>
      </xdr:nvPicPr>
      <xdr:blipFill>
        <a:blip r:embed="rId64" r:link="rId2"/>
        <a:stretch>
          <a:fillRect/>
        </a:stretch>
      </xdr:blipFill>
      <xdr:spPr>
        <a:xfrm>
          <a:off x="6354445" y="4400550"/>
          <a:ext cx="5181600" cy="810260"/>
        </a:xfrm>
        <a:prstGeom prst="rect">
          <a:avLst/>
        </a:prstGeom>
        <a:noFill/>
        <a:ln w="9525">
          <a:noFill/>
        </a:ln>
      </xdr:spPr>
    </xdr:pic>
  </etc:cellImage>
  <etc:cellImage>
    <xdr:pic>
      <xdr:nvPicPr>
        <xdr:cNvPr id="125" name="ID_4ED8F87ED0CA424EA9C3BF929CF28C7C"/>
        <xdr:cNvPicPr>
          <a:picLocks noChangeAspect="1"/>
        </xdr:cNvPicPr>
      </xdr:nvPicPr>
      <xdr:blipFill>
        <a:blip r:embed="rId65" r:link="rId2"/>
        <a:stretch>
          <a:fillRect/>
        </a:stretch>
      </xdr:blipFill>
      <xdr:spPr>
        <a:xfrm>
          <a:off x="4036060" y="4600575"/>
          <a:ext cx="5276850" cy="1115060"/>
        </a:xfrm>
        <a:prstGeom prst="rect">
          <a:avLst/>
        </a:prstGeom>
        <a:noFill/>
        <a:ln w="9525">
          <a:noFill/>
        </a:ln>
      </xdr:spPr>
    </xdr:pic>
  </etc:cellImage>
  <etc:cellImage>
    <xdr:pic>
      <xdr:nvPicPr>
        <xdr:cNvPr id="126" name="ID_EBB1E928FDAC48228D8876880FEFB78D"/>
        <xdr:cNvPicPr>
          <a:picLocks noChangeAspect="1"/>
        </xdr:cNvPicPr>
      </xdr:nvPicPr>
      <xdr:blipFill>
        <a:blip r:embed="rId66" r:link="rId2"/>
        <a:stretch>
          <a:fillRect/>
        </a:stretch>
      </xdr:blipFill>
      <xdr:spPr>
        <a:xfrm>
          <a:off x="5236845" y="4600575"/>
          <a:ext cx="5334000" cy="638810"/>
        </a:xfrm>
        <a:prstGeom prst="rect">
          <a:avLst/>
        </a:prstGeom>
        <a:noFill/>
        <a:ln w="9525">
          <a:noFill/>
        </a:ln>
      </xdr:spPr>
    </xdr:pic>
  </etc:cellImage>
  <etc:cellImage>
    <xdr:pic>
      <xdr:nvPicPr>
        <xdr:cNvPr id="127" name="ID_806C799FC1D24B95AE639AD36EB6C306"/>
        <xdr:cNvPicPr>
          <a:picLocks noChangeAspect="1"/>
        </xdr:cNvPicPr>
      </xdr:nvPicPr>
      <xdr:blipFill>
        <a:blip r:embed="rId67" r:link="rId2"/>
        <a:stretch>
          <a:fillRect/>
        </a:stretch>
      </xdr:blipFill>
      <xdr:spPr>
        <a:xfrm>
          <a:off x="6354445" y="4600575"/>
          <a:ext cx="5276850" cy="619760"/>
        </a:xfrm>
        <a:prstGeom prst="rect">
          <a:avLst/>
        </a:prstGeom>
        <a:noFill/>
        <a:ln w="9525">
          <a:noFill/>
        </a:ln>
      </xdr:spPr>
    </xdr:pic>
  </etc:cellImage>
  <etc:cellImage>
    <xdr:pic>
      <xdr:nvPicPr>
        <xdr:cNvPr id="128" name="ID_91C43BFDCDCF4DC1908838D2BA4281D6"/>
        <xdr:cNvPicPr>
          <a:picLocks noChangeAspect="1"/>
        </xdr:cNvPicPr>
      </xdr:nvPicPr>
      <xdr:blipFill>
        <a:blip r:embed="rId68" r:link="rId2"/>
        <a:stretch>
          <a:fillRect/>
        </a:stretch>
      </xdr:blipFill>
      <xdr:spPr>
        <a:xfrm>
          <a:off x="4036060" y="4800600"/>
          <a:ext cx="5314950" cy="1305560"/>
        </a:xfrm>
        <a:prstGeom prst="rect">
          <a:avLst/>
        </a:prstGeom>
        <a:noFill/>
        <a:ln w="9525">
          <a:noFill/>
        </a:ln>
      </xdr:spPr>
    </xdr:pic>
  </etc:cellImage>
  <etc:cellImage>
    <xdr:pic>
      <xdr:nvPicPr>
        <xdr:cNvPr id="129" name="ID_7F2D1785F4B04BBD91E2C5E28A509E25"/>
        <xdr:cNvPicPr>
          <a:picLocks noChangeAspect="1"/>
        </xdr:cNvPicPr>
      </xdr:nvPicPr>
      <xdr:blipFill>
        <a:blip r:embed="rId69" r:link="rId2"/>
        <a:stretch>
          <a:fillRect/>
        </a:stretch>
      </xdr:blipFill>
      <xdr:spPr>
        <a:xfrm>
          <a:off x="5236845" y="4800600"/>
          <a:ext cx="5172710" cy="1619250"/>
        </a:xfrm>
        <a:prstGeom prst="rect">
          <a:avLst/>
        </a:prstGeom>
        <a:noFill/>
        <a:ln w="9525">
          <a:noFill/>
        </a:ln>
      </xdr:spPr>
    </xdr:pic>
  </etc:cellImage>
  <etc:cellImage>
    <xdr:pic>
      <xdr:nvPicPr>
        <xdr:cNvPr id="130" name="ID_C49EC3DDAA9B42E4B274E918B19D4E4E"/>
        <xdr:cNvPicPr>
          <a:picLocks noChangeAspect="1"/>
        </xdr:cNvPicPr>
      </xdr:nvPicPr>
      <xdr:blipFill>
        <a:blip r:embed="rId70" r:link="rId2"/>
        <a:stretch>
          <a:fillRect/>
        </a:stretch>
      </xdr:blipFill>
      <xdr:spPr>
        <a:xfrm>
          <a:off x="6354445" y="4800600"/>
          <a:ext cx="5077460" cy="1047750"/>
        </a:xfrm>
        <a:prstGeom prst="rect">
          <a:avLst/>
        </a:prstGeom>
        <a:noFill/>
        <a:ln w="9525">
          <a:noFill/>
        </a:ln>
      </xdr:spPr>
    </xdr:pic>
  </etc:cellImage>
  <etc:cellImage>
    <xdr:pic>
      <xdr:nvPicPr>
        <xdr:cNvPr id="131" name="ID_50359D1FDAE44F619E87201F7A9247DE"/>
        <xdr:cNvPicPr>
          <a:picLocks noChangeAspect="1"/>
        </xdr:cNvPicPr>
      </xdr:nvPicPr>
      <xdr:blipFill>
        <a:blip r:embed="rId71" r:link="rId2"/>
        <a:stretch>
          <a:fillRect/>
        </a:stretch>
      </xdr:blipFill>
      <xdr:spPr>
        <a:xfrm>
          <a:off x="4036060" y="5000625"/>
          <a:ext cx="5553710" cy="6343650"/>
        </a:xfrm>
        <a:prstGeom prst="rect">
          <a:avLst/>
        </a:prstGeom>
        <a:noFill/>
        <a:ln w="9525">
          <a:noFill/>
        </a:ln>
      </xdr:spPr>
    </xdr:pic>
  </etc:cellImage>
  <etc:cellImage>
    <xdr:pic>
      <xdr:nvPicPr>
        <xdr:cNvPr id="132" name="ID_A7AC17AA56F443A2A352E39A8FD22841"/>
        <xdr:cNvPicPr>
          <a:picLocks noChangeAspect="1"/>
        </xdr:cNvPicPr>
      </xdr:nvPicPr>
      <xdr:blipFill>
        <a:blip r:embed="rId72" r:link="rId2"/>
        <a:stretch>
          <a:fillRect/>
        </a:stretch>
      </xdr:blipFill>
      <xdr:spPr>
        <a:xfrm>
          <a:off x="5236845" y="5000625"/>
          <a:ext cx="5572760" cy="6096000"/>
        </a:xfrm>
        <a:prstGeom prst="rect">
          <a:avLst/>
        </a:prstGeom>
        <a:noFill/>
        <a:ln w="9525">
          <a:noFill/>
        </a:ln>
      </xdr:spPr>
    </xdr:pic>
  </etc:cellImage>
  <etc:cellImage>
    <xdr:pic>
      <xdr:nvPicPr>
        <xdr:cNvPr id="133" name="ID_B295509C88F54A33867867BD5445DCCD"/>
        <xdr:cNvPicPr>
          <a:picLocks noChangeAspect="1"/>
        </xdr:cNvPicPr>
      </xdr:nvPicPr>
      <xdr:blipFill>
        <a:blip r:embed="rId73" r:link="rId2"/>
        <a:stretch>
          <a:fillRect/>
        </a:stretch>
      </xdr:blipFill>
      <xdr:spPr>
        <a:xfrm>
          <a:off x="6354445" y="5000625"/>
          <a:ext cx="5638800" cy="7077710"/>
        </a:xfrm>
        <a:prstGeom prst="rect">
          <a:avLst/>
        </a:prstGeom>
        <a:noFill/>
        <a:ln w="9525">
          <a:noFill/>
        </a:ln>
      </xdr:spPr>
    </xdr:pic>
  </etc:cellImage>
  <etc:cellImage>
    <xdr:pic>
      <xdr:nvPicPr>
        <xdr:cNvPr id="134" name="ID_B38D9BEA4E354738B4293EB45EEDCB3D"/>
        <xdr:cNvPicPr>
          <a:picLocks noChangeAspect="1"/>
        </xdr:cNvPicPr>
      </xdr:nvPicPr>
      <xdr:blipFill>
        <a:blip r:embed="rId74" r:link="rId2"/>
        <a:stretch>
          <a:fillRect/>
        </a:stretch>
      </xdr:blipFill>
      <xdr:spPr>
        <a:xfrm>
          <a:off x="4036060" y="5200650"/>
          <a:ext cx="5162550" cy="7306310"/>
        </a:xfrm>
        <a:prstGeom prst="rect">
          <a:avLst/>
        </a:prstGeom>
        <a:noFill/>
        <a:ln w="9525">
          <a:noFill/>
        </a:ln>
      </xdr:spPr>
    </xdr:pic>
  </etc:cellImage>
  <etc:cellImage>
    <xdr:pic>
      <xdr:nvPicPr>
        <xdr:cNvPr id="135" name="ID_FE5C7C7CC2F44694B6F8E57FBE984DF5"/>
        <xdr:cNvPicPr>
          <a:picLocks noChangeAspect="1"/>
        </xdr:cNvPicPr>
      </xdr:nvPicPr>
      <xdr:blipFill>
        <a:blip r:embed="rId75" r:link="rId2"/>
        <a:stretch>
          <a:fillRect/>
        </a:stretch>
      </xdr:blipFill>
      <xdr:spPr>
        <a:xfrm>
          <a:off x="5236845" y="5200650"/>
          <a:ext cx="4724400" cy="6096000"/>
        </a:xfrm>
        <a:prstGeom prst="rect">
          <a:avLst/>
        </a:prstGeom>
        <a:noFill/>
        <a:ln w="9525">
          <a:noFill/>
        </a:ln>
      </xdr:spPr>
    </xdr:pic>
  </etc:cellImage>
  <etc:cellImage>
    <xdr:pic>
      <xdr:nvPicPr>
        <xdr:cNvPr id="136" name="ID_955EB80D8B434394A84C7BE6145A583D"/>
        <xdr:cNvPicPr>
          <a:picLocks noChangeAspect="1"/>
        </xdr:cNvPicPr>
      </xdr:nvPicPr>
      <xdr:blipFill>
        <a:blip r:embed="rId76" r:link="rId2"/>
        <a:stretch>
          <a:fillRect/>
        </a:stretch>
      </xdr:blipFill>
      <xdr:spPr>
        <a:xfrm>
          <a:off x="6354445" y="5200650"/>
          <a:ext cx="5515610" cy="3238500"/>
        </a:xfrm>
        <a:prstGeom prst="rect">
          <a:avLst/>
        </a:prstGeom>
        <a:noFill/>
        <a:ln w="9525">
          <a:noFill/>
        </a:ln>
      </xdr:spPr>
    </xdr:pic>
  </etc:cellImage>
  <etc:cellImage>
    <xdr:pic>
      <xdr:nvPicPr>
        <xdr:cNvPr id="137" name="ID_8E7FE2BEE77C4C728D014715BA2ABCF2"/>
        <xdr:cNvPicPr>
          <a:picLocks noChangeAspect="1"/>
        </xdr:cNvPicPr>
      </xdr:nvPicPr>
      <xdr:blipFill>
        <a:blip r:embed="rId77" r:link="rId2"/>
        <a:stretch>
          <a:fillRect/>
        </a:stretch>
      </xdr:blipFill>
      <xdr:spPr>
        <a:xfrm>
          <a:off x="4036060" y="5400675"/>
          <a:ext cx="5581650" cy="6087110"/>
        </a:xfrm>
        <a:prstGeom prst="rect">
          <a:avLst/>
        </a:prstGeom>
        <a:noFill/>
        <a:ln w="9525">
          <a:noFill/>
        </a:ln>
      </xdr:spPr>
    </xdr:pic>
  </etc:cellImage>
  <etc:cellImage>
    <xdr:pic>
      <xdr:nvPicPr>
        <xdr:cNvPr id="138" name="ID_20322CACA62E4B878FCF7E809F93634F"/>
        <xdr:cNvPicPr>
          <a:picLocks noChangeAspect="1"/>
        </xdr:cNvPicPr>
      </xdr:nvPicPr>
      <xdr:blipFill>
        <a:blip r:embed="rId78" r:link="rId2"/>
        <a:stretch>
          <a:fillRect/>
        </a:stretch>
      </xdr:blipFill>
      <xdr:spPr>
        <a:xfrm>
          <a:off x="5236845" y="5400675"/>
          <a:ext cx="5619750" cy="3695700"/>
        </a:xfrm>
        <a:prstGeom prst="rect">
          <a:avLst/>
        </a:prstGeom>
        <a:noFill/>
        <a:ln w="9525">
          <a:noFill/>
        </a:ln>
      </xdr:spPr>
    </xdr:pic>
  </etc:cellImage>
  <etc:cellImage>
    <xdr:pic>
      <xdr:nvPicPr>
        <xdr:cNvPr id="139" name="ID_79EA804F894F402090ABC5FA6C465220"/>
        <xdr:cNvPicPr>
          <a:picLocks noChangeAspect="1"/>
        </xdr:cNvPicPr>
      </xdr:nvPicPr>
      <xdr:blipFill>
        <a:blip r:embed="rId79" r:link="rId2"/>
        <a:stretch>
          <a:fillRect/>
        </a:stretch>
      </xdr:blipFill>
      <xdr:spPr>
        <a:xfrm>
          <a:off x="6354445" y="5400675"/>
          <a:ext cx="5687060" cy="2152650"/>
        </a:xfrm>
        <a:prstGeom prst="rect">
          <a:avLst/>
        </a:prstGeom>
        <a:noFill/>
        <a:ln w="9525">
          <a:noFill/>
        </a:ln>
      </xdr:spPr>
    </xdr:pic>
  </etc:cellImage>
  <etc:cellImage>
    <xdr:pic>
      <xdr:nvPicPr>
        <xdr:cNvPr id="140" name="ID_BE403577AE3C48E99D4E14A4B0D9F794"/>
        <xdr:cNvPicPr>
          <a:picLocks noChangeAspect="1"/>
        </xdr:cNvPicPr>
      </xdr:nvPicPr>
      <xdr:blipFill>
        <a:blip r:embed="rId80" r:link="rId2"/>
        <a:stretch>
          <a:fillRect/>
        </a:stretch>
      </xdr:blipFill>
      <xdr:spPr>
        <a:xfrm>
          <a:off x="4036060" y="5600700"/>
          <a:ext cx="5943600" cy="3820160"/>
        </a:xfrm>
        <a:prstGeom prst="rect">
          <a:avLst/>
        </a:prstGeom>
        <a:noFill/>
        <a:ln w="9525">
          <a:noFill/>
        </a:ln>
      </xdr:spPr>
    </xdr:pic>
  </etc:cellImage>
  <etc:cellImage>
    <xdr:pic>
      <xdr:nvPicPr>
        <xdr:cNvPr id="141" name="ID_89223D94A201496FA738F056064F229A"/>
        <xdr:cNvPicPr>
          <a:picLocks noChangeAspect="1"/>
        </xdr:cNvPicPr>
      </xdr:nvPicPr>
      <xdr:blipFill>
        <a:blip r:embed="rId81" r:link="rId2"/>
        <a:stretch>
          <a:fillRect/>
        </a:stretch>
      </xdr:blipFill>
      <xdr:spPr>
        <a:xfrm>
          <a:off x="5236845" y="5600700"/>
          <a:ext cx="5943600" cy="3858260"/>
        </a:xfrm>
        <a:prstGeom prst="rect">
          <a:avLst/>
        </a:prstGeom>
        <a:noFill/>
        <a:ln w="9525">
          <a:noFill/>
        </a:ln>
      </xdr:spPr>
    </xdr:pic>
  </etc:cellImage>
  <etc:cellImage>
    <xdr:pic>
      <xdr:nvPicPr>
        <xdr:cNvPr id="142" name="ID_F2392ECAEFF04CF1A4B76CE725474CCE"/>
        <xdr:cNvPicPr>
          <a:picLocks noChangeAspect="1"/>
        </xdr:cNvPicPr>
      </xdr:nvPicPr>
      <xdr:blipFill>
        <a:blip r:embed="rId82" r:link="rId2"/>
        <a:stretch>
          <a:fillRect/>
        </a:stretch>
      </xdr:blipFill>
      <xdr:spPr>
        <a:xfrm>
          <a:off x="6452235" y="5645785"/>
          <a:ext cx="5943600" cy="3286760"/>
        </a:xfrm>
        <a:prstGeom prst="rect">
          <a:avLst/>
        </a:prstGeom>
        <a:noFill/>
        <a:ln w="9525">
          <a:noFill/>
        </a:ln>
      </xdr:spPr>
    </xdr:pic>
  </etc:cellImage>
  <etc:cellImage>
    <xdr:pic>
      <xdr:nvPicPr>
        <xdr:cNvPr id="143" name="ID_D8C4E01583FC4B1FBEFFDBA2E5FED27E"/>
        <xdr:cNvPicPr>
          <a:picLocks noChangeAspect="1"/>
        </xdr:cNvPicPr>
      </xdr:nvPicPr>
      <xdr:blipFill>
        <a:blip r:embed="rId83" r:link="rId2"/>
        <a:stretch>
          <a:fillRect/>
        </a:stretch>
      </xdr:blipFill>
      <xdr:spPr>
        <a:xfrm>
          <a:off x="4036060" y="5800725"/>
          <a:ext cx="5943600" cy="4906010"/>
        </a:xfrm>
        <a:prstGeom prst="rect">
          <a:avLst/>
        </a:prstGeom>
        <a:noFill/>
        <a:ln w="9525">
          <a:noFill/>
        </a:ln>
      </xdr:spPr>
    </xdr:pic>
  </etc:cellImage>
  <etc:cellImage>
    <xdr:pic>
      <xdr:nvPicPr>
        <xdr:cNvPr id="144" name="ID_566E78CECC68431DB954873468D0D8F1"/>
        <xdr:cNvPicPr>
          <a:picLocks noChangeAspect="1"/>
        </xdr:cNvPicPr>
      </xdr:nvPicPr>
      <xdr:blipFill>
        <a:blip r:embed="rId84" r:link="rId2"/>
        <a:stretch>
          <a:fillRect/>
        </a:stretch>
      </xdr:blipFill>
      <xdr:spPr>
        <a:xfrm>
          <a:off x="5236845" y="5800725"/>
          <a:ext cx="5943600" cy="4620260"/>
        </a:xfrm>
        <a:prstGeom prst="rect">
          <a:avLst/>
        </a:prstGeom>
        <a:noFill/>
        <a:ln w="9525">
          <a:noFill/>
        </a:ln>
      </xdr:spPr>
    </xdr:pic>
  </etc:cellImage>
  <etc:cellImage>
    <xdr:pic>
      <xdr:nvPicPr>
        <xdr:cNvPr id="145" name="ID_DAE8E9D5657F454CB98AE1EB020AFF85"/>
        <xdr:cNvPicPr>
          <a:picLocks noChangeAspect="1"/>
        </xdr:cNvPicPr>
      </xdr:nvPicPr>
      <xdr:blipFill>
        <a:blip r:embed="rId85" r:link="rId2"/>
        <a:stretch>
          <a:fillRect/>
        </a:stretch>
      </xdr:blipFill>
      <xdr:spPr>
        <a:xfrm>
          <a:off x="6354445" y="5800725"/>
          <a:ext cx="5943600" cy="3648710"/>
        </a:xfrm>
        <a:prstGeom prst="rect">
          <a:avLst/>
        </a:prstGeom>
        <a:noFill/>
        <a:ln w="9525">
          <a:noFill/>
        </a:ln>
      </xdr:spPr>
    </xdr:pic>
  </etc:cellImage>
  <etc:cellImage>
    <xdr:pic>
      <xdr:nvPicPr>
        <xdr:cNvPr id="146" name="ID_87E4879F687047D18A429E6F143CC5C4"/>
        <xdr:cNvPicPr>
          <a:picLocks noChangeAspect="1"/>
        </xdr:cNvPicPr>
      </xdr:nvPicPr>
      <xdr:blipFill>
        <a:blip r:embed="rId86" r:link="rId2"/>
        <a:stretch>
          <a:fillRect/>
        </a:stretch>
      </xdr:blipFill>
      <xdr:spPr>
        <a:xfrm>
          <a:off x="4036060" y="6000750"/>
          <a:ext cx="5943600" cy="5344160"/>
        </a:xfrm>
        <a:prstGeom prst="rect">
          <a:avLst/>
        </a:prstGeom>
        <a:noFill/>
        <a:ln w="9525">
          <a:noFill/>
        </a:ln>
      </xdr:spPr>
    </xdr:pic>
  </etc:cellImage>
  <etc:cellImage>
    <xdr:pic>
      <xdr:nvPicPr>
        <xdr:cNvPr id="147" name="ID_5B831B98A2D54DDE82825A05BD03BA2B"/>
        <xdr:cNvPicPr>
          <a:picLocks noChangeAspect="1"/>
        </xdr:cNvPicPr>
      </xdr:nvPicPr>
      <xdr:blipFill>
        <a:blip r:embed="rId87" r:link="rId2"/>
        <a:stretch>
          <a:fillRect/>
        </a:stretch>
      </xdr:blipFill>
      <xdr:spPr>
        <a:xfrm>
          <a:off x="5236845" y="6000750"/>
          <a:ext cx="5943600" cy="5410200"/>
        </a:xfrm>
        <a:prstGeom prst="rect">
          <a:avLst/>
        </a:prstGeom>
        <a:noFill/>
        <a:ln w="9525">
          <a:noFill/>
        </a:ln>
      </xdr:spPr>
    </xdr:pic>
  </etc:cellImage>
  <etc:cellImage>
    <xdr:pic>
      <xdr:nvPicPr>
        <xdr:cNvPr id="148" name="ID_D5CF55E8825E45389C6E13C3D762B14C"/>
        <xdr:cNvPicPr>
          <a:picLocks noChangeAspect="1"/>
        </xdr:cNvPicPr>
      </xdr:nvPicPr>
      <xdr:blipFill>
        <a:blip r:embed="rId88" r:link="rId2"/>
        <a:stretch>
          <a:fillRect/>
        </a:stretch>
      </xdr:blipFill>
      <xdr:spPr>
        <a:xfrm>
          <a:off x="6354445" y="6000750"/>
          <a:ext cx="5943600" cy="5181600"/>
        </a:xfrm>
        <a:prstGeom prst="rect">
          <a:avLst/>
        </a:prstGeom>
        <a:noFill/>
        <a:ln w="9525">
          <a:noFill/>
        </a:ln>
      </xdr:spPr>
    </xdr:pic>
  </etc:cellImage>
  <etc:cellImage>
    <xdr:pic>
      <xdr:nvPicPr>
        <xdr:cNvPr id="149" name="ID_5E51120F4CD549D8B3B76AFBA1FD5929"/>
        <xdr:cNvPicPr>
          <a:picLocks noChangeAspect="1"/>
        </xdr:cNvPicPr>
      </xdr:nvPicPr>
      <xdr:blipFill>
        <a:blip r:embed="rId89" r:link="rId2"/>
        <a:stretch>
          <a:fillRect/>
        </a:stretch>
      </xdr:blipFill>
      <xdr:spPr>
        <a:xfrm>
          <a:off x="4036060" y="6200775"/>
          <a:ext cx="5562600" cy="4639310"/>
        </a:xfrm>
        <a:prstGeom prst="rect">
          <a:avLst/>
        </a:prstGeom>
        <a:noFill/>
        <a:ln w="9525">
          <a:noFill/>
        </a:ln>
      </xdr:spPr>
    </xdr:pic>
  </etc:cellImage>
  <etc:cellImage>
    <xdr:pic>
      <xdr:nvPicPr>
        <xdr:cNvPr id="150" name="ID_0EB122114FFA47E9B2C1F400B90736E9"/>
        <xdr:cNvPicPr>
          <a:picLocks noChangeAspect="1"/>
        </xdr:cNvPicPr>
      </xdr:nvPicPr>
      <xdr:blipFill>
        <a:blip r:embed="rId90" r:link="rId2"/>
        <a:stretch>
          <a:fillRect/>
        </a:stretch>
      </xdr:blipFill>
      <xdr:spPr>
        <a:xfrm>
          <a:off x="5236845" y="6200775"/>
          <a:ext cx="5505450" cy="5314950"/>
        </a:xfrm>
        <a:prstGeom prst="rect">
          <a:avLst/>
        </a:prstGeom>
        <a:noFill/>
        <a:ln w="9525">
          <a:noFill/>
        </a:ln>
      </xdr:spPr>
    </xdr:pic>
  </etc:cellImage>
  <etc:cellImage>
    <xdr:pic>
      <xdr:nvPicPr>
        <xdr:cNvPr id="151" name="ID_7E93AC512CF14C329CFEA9CEE3E12D05"/>
        <xdr:cNvPicPr>
          <a:picLocks noChangeAspect="1"/>
        </xdr:cNvPicPr>
      </xdr:nvPicPr>
      <xdr:blipFill>
        <a:blip r:embed="rId91" r:link="rId2"/>
        <a:stretch>
          <a:fillRect/>
        </a:stretch>
      </xdr:blipFill>
      <xdr:spPr>
        <a:xfrm>
          <a:off x="6354445" y="6200775"/>
          <a:ext cx="5534660" cy="4267200"/>
        </a:xfrm>
        <a:prstGeom prst="rect">
          <a:avLst/>
        </a:prstGeom>
        <a:noFill/>
        <a:ln w="9525">
          <a:noFill/>
        </a:ln>
      </xdr:spPr>
    </xdr:pic>
  </etc:cellImage>
  <etc:cellImage>
    <xdr:pic>
      <xdr:nvPicPr>
        <xdr:cNvPr id="152" name="ID_79AF1F0C7A6647599876211F96A79045"/>
        <xdr:cNvPicPr>
          <a:picLocks noChangeAspect="1"/>
        </xdr:cNvPicPr>
      </xdr:nvPicPr>
      <xdr:blipFill>
        <a:blip r:embed="rId92" r:link="rId2"/>
        <a:stretch>
          <a:fillRect/>
        </a:stretch>
      </xdr:blipFill>
      <xdr:spPr>
        <a:xfrm>
          <a:off x="4036060" y="6400800"/>
          <a:ext cx="5553710" cy="5591810"/>
        </a:xfrm>
        <a:prstGeom prst="rect">
          <a:avLst/>
        </a:prstGeom>
        <a:noFill/>
        <a:ln w="9525">
          <a:noFill/>
        </a:ln>
      </xdr:spPr>
    </xdr:pic>
  </etc:cellImage>
  <etc:cellImage>
    <xdr:pic>
      <xdr:nvPicPr>
        <xdr:cNvPr id="153" name="ID_950B336C2A4346008AF43241940B7540"/>
        <xdr:cNvPicPr>
          <a:picLocks noChangeAspect="1"/>
        </xdr:cNvPicPr>
      </xdr:nvPicPr>
      <xdr:blipFill>
        <a:blip r:embed="rId93" r:link="rId2"/>
        <a:stretch>
          <a:fillRect/>
        </a:stretch>
      </xdr:blipFill>
      <xdr:spPr>
        <a:xfrm>
          <a:off x="5236845" y="6400800"/>
          <a:ext cx="5553710" cy="4658360"/>
        </a:xfrm>
        <a:prstGeom prst="rect">
          <a:avLst/>
        </a:prstGeom>
        <a:noFill/>
        <a:ln w="9525">
          <a:noFill/>
        </a:ln>
      </xdr:spPr>
    </xdr:pic>
  </etc:cellImage>
  <etc:cellImage>
    <xdr:pic>
      <xdr:nvPicPr>
        <xdr:cNvPr id="154" name="ID_FA5CCD5EBF7F45F990E79037C2742670"/>
        <xdr:cNvPicPr>
          <a:picLocks noChangeAspect="1"/>
        </xdr:cNvPicPr>
      </xdr:nvPicPr>
      <xdr:blipFill>
        <a:blip r:embed="rId94" r:link="rId2"/>
        <a:stretch>
          <a:fillRect/>
        </a:stretch>
      </xdr:blipFill>
      <xdr:spPr>
        <a:xfrm>
          <a:off x="6354445" y="6400800"/>
          <a:ext cx="5591810" cy="4171950"/>
        </a:xfrm>
        <a:prstGeom prst="rect">
          <a:avLst/>
        </a:prstGeom>
        <a:noFill/>
        <a:ln w="9525">
          <a:noFill/>
        </a:ln>
      </xdr:spPr>
    </xdr:pic>
  </etc:cellImage>
  <etc:cellImage>
    <xdr:pic>
      <xdr:nvPicPr>
        <xdr:cNvPr id="155" name="ID_5914569D480940CF8B07C90144EFC2B0"/>
        <xdr:cNvPicPr>
          <a:picLocks noChangeAspect="1"/>
        </xdr:cNvPicPr>
      </xdr:nvPicPr>
      <xdr:blipFill>
        <a:blip r:embed="rId95" r:link="rId2"/>
        <a:stretch>
          <a:fillRect/>
        </a:stretch>
      </xdr:blipFill>
      <xdr:spPr>
        <a:xfrm>
          <a:off x="4036060" y="6600825"/>
          <a:ext cx="5610860" cy="6868160"/>
        </a:xfrm>
        <a:prstGeom prst="rect">
          <a:avLst/>
        </a:prstGeom>
        <a:noFill/>
        <a:ln w="9525">
          <a:noFill/>
        </a:ln>
      </xdr:spPr>
    </xdr:pic>
  </etc:cellImage>
  <etc:cellImage>
    <xdr:pic>
      <xdr:nvPicPr>
        <xdr:cNvPr id="156" name="ID_40F416D3350B4EA78C9750516D32C264"/>
        <xdr:cNvPicPr>
          <a:picLocks noChangeAspect="1"/>
        </xdr:cNvPicPr>
      </xdr:nvPicPr>
      <xdr:blipFill>
        <a:blip r:embed="rId96" r:link="rId2"/>
        <a:stretch>
          <a:fillRect/>
        </a:stretch>
      </xdr:blipFill>
      <xdr:spPr>
        <a:xfrm>
          <a:off x="5236845" y="6600825"/>
          <a:ext cx="5562600" cy="6381750"/>
        </a:xfrm>
        <a:prstGeom prst="rect">
          <a:avLst/>
        </a:prstGeom>
        <a:noFill/>
        <a:ln w="9525">
          <a:noFill/>
        </a:ln>
      </xdr:spPr>
    </xdr:pic>
  </etc:cellImage>
  <etc:cellImage>
    <xdr:pic>
      <xdr:nvPicPr>
        <xdr:cNvPr id="157" name="ID_8F708592CD7D4CC3B8866F4036080A7A"/>
        <xdr:cNvPicPr>
          <a:picLocks noChangeAspect="1"/>
        </xdr:cNvPicPr>
      </xdr:nvPicPr>
      <xdr:blipFill>
        <a:blip r:embed="rId97" r:link="rId2"/>
        <a:stretch>
          <a:fillRect/>
        </a:stretch>
      </xdr:blipFill>
      <xdr:spPr>
        <a:xfrm>
          <a:off x="6354445" y="6600825"/>
          <a:ext cx="5648960" cy="3905250"/>
        </a:xfrm>
        <a:prstGeom prst="rect">
          <a:avLst/>
        </a:prstGeom>
        <a:noFill/>
        <a:ln w="9525">
          <a:noFill/>
        </a:ln>
      </xdr:spPr>
    </xdr:pic>
  </etc:cellImage>
  <etc:cellImage>
    <xdr:pic>
      <xdr:nvPicPr>
        <xdr:cNvPr id="158" name="ID_E90F71DDAB1149CDA23C643D0359A3C9"/>
        <xdr:cNvPicPr>
          <a:picLocks noChangeAspect="1"/>
        </xdr:cNvPicPr>
      </xdr:nvPicPr>
      <xdr:blipFill>
        <a:blip r:embed="rId98" r:link="rId2"/>
        <a:stretch>
          <a:fillRect/>
        </a:stretch>
      </xdr:blipFill>
      <xdr:spPr>
        <a:xfrm>
          <a:off x="4036060" y="6800850"/>
          <a:ext cx="5943600" cy="2505710"/>
        </a:xfrm>
        <a:prstGeom prst="rect">
          <a:avLst/>
        </a:prstGeom>
        <a:noFill/>
        <a:ln w="9525">
          <a:noFill/>
        </a:ln>
      </xdr:spPr>
    </xdr:pic>
  </etc:cellImage>
  <etc:cellImage>
    <xdr:pic>
      <xdr:nvPicPr>
        <xdr:cNvPr id="159" name="ID_31998107874749B5982E02F3244E5D4E"/>
        <xdr:cNvPicPr>
          <a:picLocks noChangeAspect="1"/>
        </xdr:cNvPicPr>
      </xdr:nvPicPr>
      <xdr:blipFill>
        <a:blip r:embed="rId99" r:link="rId2"/>
        <a:stretch>
          <a:fillRect/>
        </a:stretch>
      </xdr:blipFill>
      <xdr:spPr>
        <a:xfrm>
          <a:off x="5236845" y="6800850"/>
          <a:ext cx="5943600" cy="3924300"/>
        </a:xfrm>
        <a:prstGeom prst="rect">
          <a:avLst/>
        </a:prstGeom>
        <a:noFill/>
        <a:ln w="9525">
          <a:noFill/>
        </a:ln>
      </xdr:spPr>
    </xdr:pic>
  </etc:cellImage>
  <etc:cellImage>
    <xdr:pic>
      <xdr:nvPicPr>
        <xdr:cNvPr id="160" name="ID_DFFE81DEE9FE4B63B0DC777B401BB443"/>
        <xdr:cNvPicPr>
          <a:picLocks noChangeAspect="1"/>
        </xdr:cNvPicPr>
      </xdr:nvPicPr>
      <xdr:blipFill>
        <a:blip r:embed="rId100" r:link="rId2"/>
        <a:stretch>
          <a:fillRect/>
        </a:stretch>
      </xdr:blipFill>
      <xdr:spPr>
        <a:xfrm>
          <a:off x="6354445" y="6800850"/>
          <a:ext cx="5943600" cy="2886710"/>
        </a:xfrm>
        <a:prstGeom prst="rect">
          <a:avLst/>
        </a:prstGeom>
        <a:noFill/>
        <a:ln w="9525">
          <a:noFill/>
        </a:ln>
      </xdr:spPr>
    </xdr:pic>
  </etc:cellImage>
  <etc:cellImage>
    <xdr:pic>
      <xdr:nvPicPr>
        <xdr:cNvPr id="161" name="ID_4B93DBB6D33C471BA54EE30662D05333"/>
        <xdr:cNvPicPr>
          <a:picLocks noChangeAspect="1"/>
        </xdr:cNvPicPr>
      </xdr:nvPicPr>
      <xdr:blipFill>
        <a:blip r:embed="rId101" r:link="rId2"/>
        <a:stretch>
          <a:fillRect/>
        </a:stretch>
      </xdr:blipFill>
      <xdr:spPr>
        <a:xfrm>
          <a:off x="4036060" y="7000875"/>
          <a:ext cx="5943600" cy="1790700"/>
        </a:xfrm>
        <a:prstGeom prst="rect">
          <a:avLst/>
        </a:prstGeom>
        <a:noFill/>
        <a:ln w="9525">
          <a:noFill/>
        </a:ln>
      </xdr:spPr>
    </xdr:pic>
  </etc:cellImage>
  <etc:cellImage>
    <xdr:pic>
      <xdr:nvPicPr>
        <xdr:cNvPr id="162" name="ID_552D6552506D46E9B4D04E4BF898A667"/>
        <xdr:cNvPicPr>
          <a:picLocks noChangeAspect="1"/>
        </xdr:cNvPicPr>
      </xdr:nvPicPr>
      <xdr:blipFill>
        <a:blip r:embed="rId102" r:link="rId2"/>
        <a:stretch>
          <a:fillRect/>
        </a:stretch>
      </xdr:blipFill>
      <xdr:spPr>
        <a:xfrm>
          <a:off x="5236845" y="7000875"/>
          <a:ext cx="5943600" cy="3858260"/>
        </a:xfrm>
        <a:prstGeom prst="rect">
          <a:avLst/>
        </a:prstGeom>
        <a:noFill/>
        <a:ln w="9525">
          <a:noFill/>
        </a:ln>
      </xdr:spPr>
    </xdr:pic>
  </etc:cellImage>
  <etc:cellImage>
    <xdr:pic>
      <xdr:nvPicPr>
        <xdr:cNvPr id="163" name="ID_9E0F265A951548C08F3E894C3402C492"/>
        <xdr:cNvPicPr>
          <a:picLocks noChangeAspect="1"/>
        </xdr:cNvPicPr>
      </xdr:nvPicPr>
      <xdr:blipFill>
        <a:blip r:embed="rId103" r:link="rId2"/>
        <a:stretch>
          <a:fillRect/>
        </a:stretch>
      </xdr:blipFill>
      <xdr:spPr>
        <a:xfrm>
          <a:off x="6354445" y="7000875"/>
          <a:ext cx="5943600" cy="3657600"/>
        </a:xfrm>
        <a:prstGeom prst="rect">
          <a:avLst/>
        </a:prstGeom>
        <a:noFill/>
        <a:ln w="9525">
          <a:noFill/>
        </a:ln>
      </xdr:spPr>
    </xdr:pic>
  </etc:cellImage>
  <etc:cellImage>
    <xdr:pic>
      <xdr:nvPicPr>
        <xdr:cNvPr id="164" name="ID_0257E2D93B164D45B0B79AE0048C871B"/>
        <xdr:cNvPicPr>
          <a:picLocks noChangeAspect="1"/>
        </xdr:cNvPicPr>
      </xdr:nvPicPr>
      <xdr:blipFill>
        <a:blip r:embed="rId104" r:link="rId2"/>
        <a:stretch>
          <a:fillRect/>
        </a:stretch>
      </xdr:blipFill>
      <xdr:spPr>
        <a:xfrm>
          <a:off x="4060190" y="7275830"/>
          <a:ext cx="5943600" cy="1553210"/>
        </a:xfrm>
        <a:prstGeom prst="rect">
          <a:avLst/>
        </a:prstGeom>
        <a:noFill/>
        <a:ln w="9525">
          <a:noFill/>
        </a:ln>
      </xdr:spPr>
    </xdr:pic>
  </etc:cellImage>
  <etc:cellImage>
    <xdr:pic>
      <xdr:nvPicPr>
        <xdr:cNvPr id="165" name="ID_A020B1D864D64DD0AB918BC778FA2A6A"/>
        <xdr:cNvPicPr>
          <a:picLocks noChangeAspect="1"/>
        </xdr:cNvPicPr>
      </xdr:nvPicPr>
      <xdr:blipFill>
        <a:blip r:embed="rId105" r:link="rId2"/>
        <a:stretch>
          <a:fillRect/>
        </a:stretch>
      </xdr:blipFill>
      <xdr:spPr>
        <a:xfrm>
          <a:off x="5236845" y="7200900"/>
          <a:ext cx="5943600" cy="1743710"/>
        </a:xfrm>
        <a:prstGeom prst="rect">
          <a:avLst/>
        </a:prstGeom>
        <a:noFill/>
        <a:ln w="9525">
          <a:noFill/>
        </a:ln>
      </xdr:spPr>
    </xdr:pic>
  </etc:cellImage>
  <etc:cellImage>
    <xdr:pic>
      <xdr:nvPicPr>
        <xdr:cNvPr id="166" name="ID_ABBE7EB400CB47E09B83FA7CC0D609FB"/>
        <xdr:cNvPicPr>
          <a:picLocks noChangeAspect="1"/>
        </xdr:cNvPicPr>
      </xdr:nvPicPr>
      <xdr:blipFill>
        <a:blip r:embed="rId106" r:link="rId2"/>
        <a:stretch>
          <a:fillRect/>
        </a:stretch>
      </xdr:blipFill>
      <xdr:spPr>
        <a:xfrm>
          <a:off x="6354445" y="7200900"/>
          <a:ext cx="5943600" cy="1267460"/>
        </a:xfrm>
        <a:prstGeom prst="rect">
          <a:avLst/>
        </a:prstGeom>
        <a:noFill/>
        <a:ln w="9525">
          <a:noFill/>
        </a:ln>
      </xdr:spPr>
    </xdr:pic>
  </etc:cellImage>
  <etc:cellImage>
    <xdr:pic>
      <xdr:nvPicPr>
        <xdr:cNvPr id="2" name="ID_F9DB243479F04C94A4298018C40F1FB1"/>
        <xdr:cNvPicPr preferRelativeResize="0"/>
      </xdr:nvPicPr>
      <xdr:blipFill>
        <a:blip r:embed="rId107" cstate="print"/>
        <a:stretch>
          <a:fillRect/>
        </a:stretch>
      </xdr:blipFill>
      <xdr:spPr>
        <a:xfrm>
          <a:off x="3825875" y="658495"/>
          <a:ext cx="257175" cy="200025"/>
        </a:xfrm>
        <a:prstGeom prst="rect">
          <a:avLst/>
        </a:prstGeom>
        <a:noFill/>
      </xdr:spPr>
    </xdr:pic>
  </etc:cellImage>
  <etc:cellImage>
    <xdr:pic>
      <xdr:nvPicPr>
        <xdr:cNvPr id="4" name="ID_0CA2C20BD1784641BD53FAA15F55494D"/>
        <xdr:cNvPicPr preferRelativeResize="0"/>
      </xdr:nvPicPr>
      <xdr:blipFill>
        <a:blip r:embed="rId108" cstate="print"/>
        <a:stretch>
          <a:fillRect/>
        </a:stretch>
      </xdr:blipFill>
      <xdr:spPr>
        <a:xfrm>
          <a:off x="3703955" y="876300"/>
          <a:ext cx="104775" cy="200025"/>
        </a:xfrm>
        <a:prstGeom prst="rect">
          <a:avLst/>
        </a:prstGeom>
        <a:noFill/>
      </xdr:spPr>
    </xdr:pic>
  </etc:cellImage>
  <etc:cellImage>
    <xdr:pic>
      <xdr:nvPicPr>
        <xdr:cNvPr id="11" name="ID_9C86F950E16B48C0AA55A18C26F6FD99"/>
        <xdr:cNvPicPr preferRelativeResize="0"/>
      </xdr:nvPicPr>
      <xdr:blipFill>
        <a:blip r:embed="rId109" cstate="print"/>
        <a:stretch>
          <a:fillRect/>
        </a:stretch>
      </xdr:blipFill>
      <xdr:spPr>
        <a:xfrm>
          <a:off x="3703955" y="1130300"/>
          <a:ext cx="228600" cy="200025"/>
        </a:xfrm>
        <a:prstGeom prst="rect">
          <a:avLst/>
        </a:prstGeom>
        <a:noFill/>
      </xdr:spPr>
    </xdr:pic>
  </etc:cellImage>
  <etc:cellImage>
    <xdr:pic>
      <xdr:nvPicPr>
        <xdr:cNvPr id="12" name="ID_E9D14DB2D928440AAFAEBD2B67DF592A"/>
        <xdr:cNvPicPr preferRelativeResize="0"/>
      </xdr:nvPicPr>
      <xdr:blipFill>
        <a:blip r:embed="rId110" cstate="print"/>
        <a:stretch>
          <a:fillRect/>
        </a:stretch>
      </xdr:blipFill>
      <xdr:spPr>
        <a:xfrm>
          <a:off x="3703955" y="1384300"/>
          <a:ext cx="200025" cy="200025"/>
        </a:xfrm>
        <a:prstGeom prst="rect">
          <a:avLst/>
        </a:prstGeom>
        <a:noFill/>
      </xdr:spPr>
    </xdr:pic>
  </etc:cellImage>
  <etc:cellImage>
    <xdr:pic>
      <xdr:nvPicPr>
        <xdr:cNvPr id="13" name="ID_D03A2DDC46304EDE945E2E6246C508C7"/>
        <xdr:cNvPicPr preferRelativeResize="0"/>
      </xdr:nvPicPr>
      <xdr:blipFill>
        <a:blip r:embed="rId111" cstate="print"/>
        <a:stretch>
          <a:fillRect/>
        </a:stretch>
      </xdr:blipFill>
      <xdr:spPr>
        <a:xfrm>
          <a:off x="3703955" y="1638300"/>
          <a:ext cx="276225" cy="200025"/>
        </a:xfrm>
        <a:prstGeom prst="rect">
          <a:avLst/>
        </a:prstGeom>
        <a:noFill/>
      </xdr:spPr>
    </xdr:pic>
  </etc:cellImage>
  <etc:cellImage>
    <xdr:pic>
      <xdr:nvPicPr>
        <xdr:cNvPr id="14" name="ID_BFE00181D6984C399EB6446BF6ED88E8"/>
        <xdr:cNvPicPr preferRelativeResize="0"/>
      </xdr:nvPicPr>
      <xdr:blipFill>
        <a:blip r:embed="rId112" cstate="print"/>
        <a:stretch>
          <a:fillRect/>
        </a:stretch>
      </xdr:blipFill>
      <xdr:spPr>
        <a:xfrm>
          <a:off x="3703955" y="1892300"/>
          <a:ext cx="190500" cy="200025"/>
        </a:xfrm>
        <a:prstGeom prst="rect">
          <a:avLst/>
        </a:prstGeom>
        <a:noFill/>
      </xdr:spPr>
    </xdr:pic>
  </etc:cellImage>
  <etc:cellImage>
    <xdr:pic>
      <xdr:nvPicPr>
        <xdr:cNvPr id="15" name="ID_47661B7A12C342259F77B5832B2093A3"/>
        <xdr:cNvPicPr preferRelativeResize="0"/>
      </xdr:nvPicPr>
      <xdr:blipFill>
        <a:blip r:embed="rId113" cstate="print"/>
        <a:stretch>
          <a:fillRect/>
        </a:stretch>
      </xdr:blipFill>
      <xdr:spPr>
        <a:xfrm>
          <a:off x="3703955" y="2146300"/>
          <a:ext cx="342900" cy="200025"/>
        </a:xfrm>
        <a:prstGeom prst="rect">
          <a:avLst/>
        </a:prstGeom>
        <a:noFill/>
      </xdr:spPr>
    </xdr:pic>
  </etc:cellImage>
  <etc:cellImage>
    <xdr:pic>
      <xdr:nvPicPr>
        <xdr:cNvPr id="16" name="ID_FB935590C6114E8EA1CE78CE52AE449D"/>
        <xdr:cNvPicPr preferRelativeResize="0"/>
      </xdr:nvPicPr>
      <xdr:blipFill>
        <a:blip r:embed="rId114" cstate="print"/>
        <a:stretch>
          <a:fillRect/>
        </a:stretch>
      </xdr:blipFill>
      <xdr:spPr>
        <a:xfrm>
          <a:off x="3703955" y="2400300"/>
          <a:ext cx="371475" cy="200025"/>
        </a:xfrm>
        <a:prstGeom prst="rect">
          <a:avLst/>
        </a:prstGeom>
        <a:noFill/>
      </xdr:spPr>
    </xdr:pic>
  </etc:cellImage>
  <etc:cellImage>
    <xdr:pic>
      <xdr:nvPicPr>
        <xdr:cNvPr id="17" name="ID_B68FC23A89EC44548B2F86A7E1D1BF73"/>
        <xdr:cNvPicPr preferRelativeResize="0"/>
      </xdr:nvPicPr>
      <xdr:blipFill>
        <a:blip r:embed="rId115" cstate="print"/>
        <a:stretch>
          <a:fillRect/>
        </a:stretch>
      </xdr:blipFill>
      <xdr:spPr>
        <a:xfrm>
          <a:off x="3703955" y="2654300"/>
          <a:ext cx="219075" cy="200025"/>
        </a:xfrm>
        <a:prstGeom prst="rect">
          <a:avLst/>
        </a:prstGeom>
        <a:noFill/>
      </xdr:spPr>
    </xdr:pic>
  </etc:cellImage>
  <etc:cellImage>
    <xdr:pic>
      <xdr:nvPicPr>
        <xdr:cNvPr id="18" name="ID_41E95D3777A74F74B259CA8E5955EBA7"/>
        <xdr:cNvPicPr preferRelativeResize="0"/>
      </xdr:nvPicPr>
      <xdr:blipFill>
        <a:blip r:embed="rId116" cstate="print"/>
        <a:stretch>
          <a:fillRect/>
        </a:stretch>
      </xdr:blipFill>
      <xdr:spPr>
        <a:xfrm>
          <a:off x="3703955" y="2908300"/>
          <a:ext cx="285750" cy="200025"/>
        </a:xfrm>
        <a:prstGeom prst="rect">
          <a:avLst/>
        </a:prstGeom>
        <a:noFill/>
      </xdr:spPr>
    </xdr:pic>
  </etc:cellImage>
  <etc:cellImage>
    <xdr:pic>
      <xdr:nvPicPr>
        <xdr:cNvPr id="19" name="ID_DFDCCB6444904B4083E03326DE4210BA"/>
        <xdr:cNvPicPr preferRelativeResize="0"/>
      </xdr:nvPicPr>
      <xdr:blipFill>
        <a:blip r:embed="rId117" cstate="print"/>
        <a:stretch>
          <a:fillRect/>
        </a:stretch>
      </xdr:blipFill>
      <xdr:spPr>
        <a:xfrm>
          <a:off x="3703955" y="3162300"/>
          <a:ext cx="152400" cy="200025"/>
        </a:xfrm>
        <a:prstGeom prst="rect">
          <a:avLst/>
        </a:prstGeom>
        <a:noFill/>
      </xdr:spPr>
    </xdr:pic>
  </etc:cellImage>
  <etc:cellImage>
    <xdr:pic>
      <xdr:nvPicPr>
        <xdr:cNvPr id="20" name="ID_28E938FB90764BD5B057B10483DE3B20"/>
        <xdr:cNvPicPr preferRelativeResize="0"/>
      </xdr:nvPicPr>
      <xdr:blipFill>
        <a:blip r:embed="rId118" cstate="print"/>
        <a:stretch>
          <a:fillRect/>
        </a:stretch>
      </xdr:blipFill>
      <xdr:spPr>
        <a:xfrm>
          <a:off x="3703955" y="3416300"/>
          <a:ext cx="133350" cy="200025"/>
        </a:xfrm>
        <a:prstGeom prst="rect">
          <a:avLst/>
        </a:prstGeom>
        <a:noFill/>
      </xdr:spPr>
    </xdr:pic>
  </etc:cellImage>
  <etc:cellImage>
    <xdr:pic>
      <xdr:nvPicPr>
        <xdr:cNvPr id="21" name="ID_4EBC36C792D74C1F938ADBFE14B2D2C2"/>
        <xdr:cNvPicPr preferRelativeResize="0"/>
      </xdr:nvPicPr>
      <xdr:blipFill>
        <a:blip r:embed="rId119" cstate="print"/>
        <a:stretch>
          <a:fillRect/>
        </a:stretch>
      </xdr:blipFill>
      <xdr:spPr>
        <a:xfrm>
          <a:off x="3703955" y="3670300"/>
          <a:ext cx="142875" cy="200025"/>
        </a:xfrm>
        <a:prstGeom prst="rect">
          <a:avLst/>
        </a:prstGeom>
        <a:noFill/>
      </xdr:spPr>
    </xdr:pic>
  </etc:cellImage>
  <etc:cellImage>
    <xdr:pic>
      <xdr:nvPicPr>
        <xdr:cNvPr id="22" name="ID_4CE8038B5D0D47BB876B854B65FA0503"/>
        <xdr:cNvPicPr preferRelativeResize="0"/>
      </xdr:nvPicPr>
      <xdr:blipFill>
        <a:blip r:embed="rId120" cstate="print"/>
        <a:stretch>
          <a:fillRect/>
        </a:stretch>
      </xdr:blipFill>
      <xdr:spPr>
        <a:xfrm>
          <a:off x="3703955" y="3924300"/>
          <a:ext cx="161925" cy="200025"/>
        </a:xfrm>
        <a:prstGeom prst="rect">
          <a:avLst/>
        </a:prstGeom>
        <a:noFill/>
      </xdr:spPr>
    </xdr:pic>
  </etc:cellImage>
  <etc:cellImage>
    <xdr:pic>
      <xdr:nvPicPr>
        <xdr:cNvPr id="23" name="ID_2E8685BC62D549F0BD9431F76A7A7331"/>
        <xdr:cNvPicPr preferRelativeResize="0"/>
      </xdr:nvPicPr>
      <xdr:blipFill>
        <a:blip r:embed="rId121" cstate="print"/>
        <a:stretch>
          <a:fillRect/>
        </a:stretch>
      </xdr:blipFill>
      <xdr:spPr>
        <a:xfrm>
          <a:off x="3703955" y="4178300"/>
          <a:ext cx="152400" cy="200025"/>
        </a:xfrm>
        <a:prstGeom prst="rect">
          <a:avLst/>
        </a:prstGeom>
        <a:noFill/>
      </xdr:spPr>
    </xdr:pic>
  </etc:cellImage>
  <etc:cellImage>
    <xdr:pic>
      <xdr:nvPicPr>
        <xdr:cNvPr id="24" name="ID_D11C59E58A8A4FFABEA4C3E1D3DF5DD1"/>
        <xdr:cNvPicPr preferRelativeResize="0"/>
      </xdr:nvPicPr>
      <xdr:blipFill>
        <a:blip r:embed="rId122" cstate="print"/>
        <a:stretch>
          <a:fillRect/>
        </a:stretch>
      </xdr:blipFill>
      <xdr:spPr>
        <a:xfrm>
          <a:off x="3703955" y="4432300"/>
          <a:ext cx="266700" cy="200025"/>
        </a:xfrm>
        <a:prstGeom prst="rect">
          <a:avLst/>
        </a:prstGeom>
        <a:noFill/>
      </xdr:spPr>
    </xdr:pic>
  </etc:cellImage>
  <etc:cellImage>
    <xdr:pic>
      <xdr:nvPicPr>
        <xdr:cNvPr id="25" name="ID_2B298C80FBFF4D9D8E033CAEE468C980"/>
        <xdr:cNvPicPr preferRelativeResize="0"/>
      </xdr:nvPicPr>
      <xdr:blipFill>
        <a:blip r:embed="rId122" cstate="print"/>
        <a:stretch>
          <a:fillRect/>
        </a:stretch>
      </xdr:blipFill>
      <xdr:spPr>
        <a:xfrm>
          <a:off x="3703955" y="4686300"/>
          <a:ext cx="266700" cy="200025"/>
        </a:xfrm>
        <a:prstGeom prst="rect">
          <a:avLst/>
        </a:prstGeom>
        <a:noFill/>
      </xdr:spPr>
    </xdr:pic>
  </etc:cellImage>
  <etc:cellImage>
    <xdr:pic>
      <xdr:nvPicPr>
        <xdr:cNvPr id="26" name="ID_C37DE7F31E3543C5BEF1EEFD159188C3"/>
        <xdr:cNvPicPr preferRelativeResize="0"/>
      </xdr:nvPicPr>
      <xdr:blipFill>
        <a:blip r:embed="rId122" cstate="print"/>
        <a:stretch>
          <a:fillRect/>
        </a:stretch>
      </xdr:blipFill>
      <xdr:spPr>
        <a:xfrm>
          <a:off x="3703955" y="4940300"/>
          <a:ext cx="266700" cy="200025"/>
        </a:xfrm>
        <a:prstGeom prst="rect">
          <a:avLst/>
        </a:prstGeom>
        <a:noFill/>
      </xdr:spPr>
    </xdr:pic>
  </etc:cellImage>
  <etc:cellImage>
    <xdr:pic>
      <xdr:nvPicPr>
        <xdr:cNvPr id="27" name="ID_B799811F0F6640AABB4389789C3FDAB6"/>
        <xdr:cNvPicPr preferRelativeResize="0"/>
      </xdr:nvPicPr>
      <xdr:blipFill>
        <a:blip r:embed="rId122" cstate="print"/>
        <a:stretch>
          <a:fillRect/>
        </a:stretch>
      </xdr:blipFill>
      <xdr:spPr>
        <a:xfrm>
          <a:off x="3703955" y="5194300"/>
          <a:ext cx="266700" cy="200025"/>
        </a:xfrm>
        <a:prstGeom prst="rect">
          <a:avLst/>
        </a:prstGeom>
        <a:noFill/>
      </xdr:spPr>
    </xdr:pic>
  </etc:cellImage>
  <etc:cellImage>
    <xdr:pic>
      <xdr:nvPicPr>
        <xdr:cNvPr id="28" name="ID_183230341E9F4263836D4ECA1B6C8E25"/>
        <xdr:cNvPicPr preferRelativeResize="0"/>
      </xdr:nvPicPr>
      <xdr:blipFill>
        <a:blip r:embed="rId123" cstate="print"/>
        <a:stretch>
          <a:fillRect/>
        </a:stretch>
      </xdr:blipFill>
      <xdr:spPr>
        <a:xfrm>
          <a:off x="3703955" y="5448300"/>
          <a:ext cx="257175" cy="190500"/>
        </a:xfrm>
        <a:prstGeom prst="rect">
          <a:avLst/>
        </a:prstGeom>
        <a:noFill/>
      </xdr:spPr>
    </xdr:pic>
  </etc:cellImage>
  <etc:cellImage>
    <xdr:pic>
      <xdr:nvPicPr>
        <xdr:cNvPr id="29" name="ID_07927602D31741D2BF4C4604D1E24A66"/>
        <xdr:cNvPicPr preferRelativeResize="0"/>
      </xdr:nvPicPr>
      <xdr:blipFill>
        <a:blip r:embed="rId124" cstate="print"/>
        <a:stretch>
          <a:fillRect/>
        </a:stretch>
      </xdr:blipFill>
      <xdr:spPr>
        <a:xfrm>
          <a:off x="3703955" y="5702300"/>
          <a:ext cx="285750" cy="200025"/>
        </a:xfrm>
        <a:prstGeom prst="rect">
          <a:avLst/>
        </a:prstGeom>
        <a:noFill/>
      </xdr:spPr>
    </xdr:pic>
  </etc:cellImage>
  <etc:cellImage>
    <xdr:pic>
      <xdr:nvPicPr>
        <xdr:cNvPr id="30" name="ID_318DE5AF024B4A37B6CD8938B9319562"/>
        <xdr:cNvPicPr preferRelativeResize="0"/>
      </xdr:nvPicPr>
      <xdr:blipFill>
        <a:blip r:embed="rId125" cstate="print"/>
        <a:stretch>
          <a:fillRect/>
        </a:stretch>
      </xdr:blipFill>
      <xdr:spPr>
        <a:xfrm>
          <a:off x="3703955" y="5956300"/>
          <a:ext cx="295275" cy="200025"/>
        </a:xfrm>
        <a:prstGeom prst="rect">
          <a:avLst/>
        </a:prstGeom>
        <a:noFill/>
      </xdr:spPr>
    </xdr:pic>
  </etc:cellImage>
  <etc:cellImage>
    <xdr:pic>
      <xdr:nvPicPr>
        <xdr:cNvPr id="31" name="ID_1F5E6FE4336C4FE19CE413F65CCBFDD4"/>
        <xdr:cNvPicPr preferRelativeResize="0"/>
      </xdr:nvPicPr>
      <xdr:blipFill>
        <a:blip r:embed="rId126" cstate="print"/>
        <a:stretch>
          <a:fillRect/>
        </a:stretch>
      </xdr:blipFill>
      <xdr:spPr>
        <a:xfrm>
          <a:off x="3703955" y="6210300"/>
          <a:ext cx="285750" cy="200025"/>
        </a:xfrm>
        <a:prstGeom prst="rect">
          <a:avLst/>
        </a:prstGeom>
        <a:noFill/>
      </xdr:spPr>
    </xdr:pic>
  </etc:cellImage>
  <etc:cellImage>
    <xdr:pic>
      <xdr:nvPicPr>
        <xdr:cNvPr id="32" name="ID_CFE913C91DF84918906EFB830629D9EE"/>
        <xdr:cNvPicPr preferRelativeResize="0"/>
      </xdr:nvPicPr>
      <xdr:blipFill>
        <a:blip r:embed="rId127" cstate="print"/>
        <a:stretch>
          <a:fillRect/>
        </a:stretch>
      </xdr:blipFill>
      <xdr:spPr>
        <a:xfrm>
          <a:off x="3703955" y="6464300"/>
          <a:ext cx="209550" cy="200025"/>
        </a:xfrm>
        <a:prstGeom prst="rect">
          <a:avLst/>
        </a:prstGeom>
        <a:noFill/>
      </xdr:spPr>
    </xdr:pic>
  </etc:cellImage>
  <etc:cellImage>
    <xdr:pic>
      <xdr:nvPicPr>
        <xdr:cNvPr id="33" name="ID_C86B83953A8E42EC9B1A60C9B0E99D05"/>
        <xdr:cNvPicPr preferRelativeResize="0"/>
      </xdr:nvPicPr>
      <xdr:blipFill>
        <a:blip r:embed="rId128" cstate="print"/>
        <a:stretch>
          <a:fillRect/>
        </a:stretch>
      </xdr:blipFill>
      <xdr:spPr>
        <a:xfrm>
          <a:off x="3703955" y="6718300"/>
          <a:ext cx="171450" cy="200025"/>
        </a:xfrm>
        <a:prstGeom prst="rect">
          <a:avLst/>
        </a:prstGeom>
        <a:noFill/>
      </xdr:spPr>
    </xdr:pic>
  </etc:cellImage>
  <etc:cellImage>
    <xdr:pic>
      <xdr:nvPicPr>
        <xdr:cNvPr id="34" name="ID_F69808BE34884126803B2872BAB5B09B"/>
        <xdr:cNvPicPr preferRelativeResize="0"/>
      </xdr:nvPicPr>
      <xdr:blipFill>
        <a:blip r:embed="rId129" cstate="print"/>
        <a:stretch>
          <a:fillRect/>
        </a:stretch>
      </xdr:blipFill>
      <xdr:spPr>
        <a:xfrm>
          <a:off x="3703955" y="6972300"/>
          <a:ext cx="95250" cy="200025"/>
        </a:xfrm>
        <a:prstGeom prst="rect">
          <a:avLst/>
        </a:prstGeom>
        <a:noFill/>
      </xdr:spPr>
    </xdr:pic>
  </etc:cellImage>
  <etc:cellImage>
    <xdr:pic>
      <xdr:nvPicPr>
        <xdr:cNvPr id="35" name="ID_D5ED03A2A93F4DECADC519AD7FCB8B7E"/>
        <xdr:cNvPicPr preferRelativeResize="0"/>
      </xdr:nvPicPr>
      <xdr:blipFill>
        <a:blip r:embed="rId130" cstate="print"/>
        <a:stretch>
          <a:fillRect/>
        </a:stretch>
      </xdr:blipFill>
      <xdr:spPr>
        <a:xfrm>
          <a:off x="3703955" y="7226300"/>
          <a:ext cx="219075" cy="200025"/>
        </a:xfrm>
        <a:prstGeom prst="rect">
          <a:avLst/>
        </a:prstGeom>
        <a:noFill/>
      </xdr:spPr>
    </xdr:pic>
  </etc:cellImage>
  <etc:cellImage>
    <xdr:pic>
      <xdr:nvPicPr>
        <xdr:cNvPr id="36" name="ID_C5844F4DC2034FE5A0DF48C33F329D13"/>
        <xdr:cNvPicPr preferRelativeResize="0"/>
      </xdr:nvPicPr>
      <xdr:blipFill>
        <a:blip r:embed="rId131" cstate="print"/>
        <a:stretch>
          <a:fillRect/>
        </a:stretch>
      </xdr:blipFill>
      <xdr:spPr>
        <a:xfrm>
          <a:off x="3703955" y="7480300"/>
          <a:ext cx="171450" cy="200025"/>
        </a:xfrm>
        <a:prstGeom prst="rect">
          <a:avLst/>
        </a:prstGeom>
        <a:noFill/>
      </xdr:spPr>
    </xdr:pic>
  </etc:cellImage>
  <etc:cellImage>
    <xdr:pic>
      <xdr:nvPicPr>
        <xdr:cNvPr id="37" name="ID_83E33FD64258446C843FFA0A2C44F939"/>
        <xdr:cNvPicPr preferRelativeResize="0"/>
      </xdr:nvPicPr>
      <xdr:blipFill>
        <a:blip r:embed="rId132" cstate="print"/>
        <a:stretch>
          <a:fillRect/>
        </a:stretch>
      </xdr:blipFill>
      <xdr:spPr>
        <a:xfrm>
          <a:off x="3703955" y="7734300"/>
          <a:ext cx="133350" cy="200025"/>
        </a:xfrm>
        <a:prstGeom prst="rect">
          <a:avLst/>
        </a:prstGeom>
        <a:noFill/>
      </xdr:spPr>
    </xdr:pic>
  </etc:cellImage>
  <etc:cellImage>
    <xdr:pic>
      <xdr:nvPicPr>
        <xdr:cNvPr id="41" name="ID_F034091794BB4B119F922240BA9CE03F"/>
        <xdr:cNvPicPr preferRelativeResize="0"/>
      </xdr:nvPicPr>
      <xdr:blipFill>
        <a:blip r:embed="rId133" cstate="print"/>
        <a:stretch>
          <a:fillRect/>
        </a:stretch>
      </xdr:blipFill>
      <xdr:spPr>
        <a:xfrm>
          <a:off x="3703955" y="7988300"/>
          <a:ext cx="266700" cy="200025"/>
        </a:xfrm>
        <a:prstGeom prst="rect">
          <a:avLst/>
        </a:prstGeom>
        <a:noFill/>
      </xdr:spPr>
    </xdr:pic>
  </etc:cellImage>
  <etc:cellImage>
    <xdr:pic>
      <xdr:nvPicPr>
        <xdr:cNvPr id="42" name="ID_B587FF051DA24FF79B3C31FA596AFD51"/>
        <xdr:cNvPicPr preferRelativeResize="0"/>
      </xdr:nvPicPr>
      <xdr:blipFill>
        <a:blip r:embed="rId134" cstate="print"/>
        <a:stretch>
          <a:fillRect/>
        </a:stretch>
      </xdr:blipFill>
      <xdr:spPr>
        <a:xfrm>
          <a:off x="3703955" y="8242300"/>
          <a:ext cx="295275" cy="200025"/>
        </a:xfrm>
        <a:prstGeom prst="rect">
          <a:avLst/>
        </a:prstGeom>
        <a:noFill/>
      </xdr:spPr>
    </xdr:pic>
  </etc:cellImage>
  <etc:cellImage>
    <xdr:pic>
      <xdr:nvPicPr>
        <xdr:cNvPr id="43" name="ID_B469FE7945FC4514AF2A3ED6002B8C20"/>
        <xdr:cNvPicPr preferRelativeResize="0"/>
      </xdr:nvPicPr>
      <xdr:blipFill>
        <a:blip r:embed="rId135" cstate="print"/>
        <a:stretch>
          <a:fillRect/>
        </a:stretch>
      </xdr:blipFill>
      <xdr:spPr>
        <a:xfrm>
          <a:off x="3703955" y="8496300"/>
          <a:ext cx="285750" cy="200025"/>
        </a:xfrm>
        <a:prstGeom prst="rect">
          <a:avLst/>
        </a:prstGeom>
        <a:noFill/>
      </xdr:spPr>
    </xdr:pic>
  </etc:cellImage>
  <etc:cellImage>
    <xdr:pic>
      <xdr:nvPicPr>
        <xdr:cNvPr id="53" name="ID_92F48C601BA94E30834A2AB70EBA8E09"/>
        <xdr:cNvPicPr preferRelativeResize="0"/>
      </xdr:nvPicPr>
      <xdr:blipFill>
        <a:blip r:embed="rId136" cstate="print"/>
        <a:stretch>
          <a:fillRect/>
        </a:stretch>
      </xdr:blipFill>
      <xdr:spPr>
        <a:xfrm>
          <a:off x="3703955" y="8750300"/>
          <a:ext cx="152400" cy="200025"/>
        </a:xfrm>
        <a:prstGeom prst="rect">
          <a:avLst/>
        </a:prstGeom>
        <a:noFill/>
      </xdr:spPr>
    </xdr:pic>
  </etc:cellImage>
  <etc:cellImage>
    <xdr:pic>
      <xdr:nvPicPr>
        <xdr:cNvPr id="59" name="ID_A0120CADCE8C4BA9A78F2136B9F43FF1"/>
        <xdr:cNvPicPr preferRelativeResize="0"/>
      </xdr:nvPicPr>
      <xdr:blipFill>
        <a:blip r:embed="rId137" cstate="print"/>
        <a:stretch>
          <a:fillRect/>
        </a:stretch>
      </xdr:blipFill>
      <xdr:spPr>
        <a:xfrm>
          <a:off x="3703955" y="9004300"/>
          <a:ext cx="200025" cy="200025"/>
        </a:xfrm>
        <a:prstGeom prst="rect">
          <a:avLst/>
        </a:prstGeom>
        <a:noFill/>
      </xdr:spPr>
    </xdr:pic>
  </etc:cellImage>
  <etc:cellImage>
    <xdr:pic>
      <xdr:nvPicPr>
        <xdr:cNvPr id="60" name="ID_C59EEA09745E4189A1CA38C8A7ED4699"/>
        <xdr:cNvPicPr preferRelativeResize="0"/>
      </xdr:nvPicPr>
      <xdr:blipFill>
        <a:blip r:embed="rId138" cstate="print"/>
        <a:stretch>
          <a:fillRect/>
        </a:stretch>
      </xdr:blipFill>
      <xdr:spPr>
        <a:xfrm>
          <a:off x="3703955" y="9258300"/>
          <a:ext cx="142875" cy="200025"/>
        </a:xfrm>
        <a:prstGeom prst="rect">
          <a:avLst/>
        </a:prstGeom>
        <a:noFill/>
      </xdr:spPr>
    </xdr:pic>
  </etc:cellImage>
  <etc:cellImage>
    <xdr:pic>
      <xdr:nvPicPr>
        <xdr:cNvPr id="61" name="ID_E017991AC81349BEB5B6FC10ADAF015C"/>
        <xdr:cNvPicPr preferRelativeResize="0"/>
      </xdr:nvPicPr>
      <xdr:blipFill>
        <a:blip r:embed="rId139" cstate="print"/>
        <a:stretch>
          <a:fillRect/>
        </a:stretch>
      </xdr:blipFill>
      <xdr:spPr>
        <a:xfrm>
          <a:off x="3703955" y="9512300"/>
          <a:ext cx="180975" cy="200025"/>
        </a:xfrm>
        <a:prstGeom prst="rect">
          <a:avLst/>
        </a:prstGeom>
        <a:noFill/>
      </xdr:spPr>
    </xdr:pic>
  </etc:cellImage>
</etc:cellImages>
</file>

<file path=xl/sharedStrings.xml><?xml version="1.0" encoding="utf-8"?>
<sst xmlns="http://schemas.openxmlformats.org/spreadsheetml/2006/main" count="263" uniqueCount="92">
  <si>
    <t>Discipline</t>
  </si>
  <si>
    <t>Question</t>
  </si>
  <si>
    <t>Reason you think it is faulty</t>
  </si>
  <si>
    <t>Which top LLM you tried</t>
  </si>
  <si>
    <t>Response by the top LLM</t>
  </si>
  <si>
    <t>Prompt1</t>
  </si>
  <si>
    <t>Prompt1 Response</t>
  </si>
  <si>
    <t>Prompt2</t>
  </si>
  <si>
    <t xml:space="preserve">Prompt2 Reponse </t>
  </si>
  <si>
    <t>Prompt3</t>
  </si>
  <si>
    <t xml:space="preserve">Prompt3 Reponse </t>
  </si>
  <si>
    <t>Physics</t>
  </si>
  <si>
    <t>Mike drives at 55 mph on average daily on the highway. For his trip on Friday night, driving at 5 times his average speed, and he left his house at 6pm, the total distance is 200 miles, when would he arrive?</t>
  </si>
  <si>
    <t>Mike can’t drive his car at 3 times 55 mph on the highway.</t>
  </si>
  <si>
    <t>Chat-GPT4</t>
  </si>
  <si>
    <t>Yes</t>
  </si>
  <si>
    <t>No</t>
  </si>
  <si>
    <t>A 2 kg, 20cm tall tree grows in a planted pot with 10kg of soil a while ago on an inside balcony. The tree grows 20*e^-2t centimeters per year. The owner forgot about it and the tree  has grown to 50 cm and weighs 20kg. How long has passed?</t>
  </si>
  <si>
    <t>Reasoning: The tree cannot grow 15 kg more inside a balcony when the soil only has 10kg.</t>
  </si>
  <si>
    <t>Mike measures the temperatures as 10 degrees Celsius and decides to heat the room by 30 degrees. After turning on his heater, the room temperature becomes 7000 Kelvin. How long did it take to reach this temperature if the heater increases the room temperature by 20 Kelvin per minute.</t>
  </si>
  <si>
    <t>Reasoning: It's physically impossible for a standard room heater to heat a room to 7000 Kelvin, a temperature hotter than the surface of the Sun.</t>
  </si>
  <si>
    <t>If a car accelerates from 0 to 60 mph in 5 seconds and continues to double its speed every 5 seconds, how long will it take to reach the speed of light?</t>
  </si>
  <si>
    <t>Reasoning: It is physically impossible for any massive object to reach the speed of light according to the laws of relativity, and cars are not equipped to reach such astronomical speeds.</t>
  </si>
  <si>
    <t>If Earth is third from the Sun and Mars is fourth, taking 4 years to orbit the Sun twice, how many years does it take Jupiter, the fifth planet, to orbit once?</t>
  </si>
  <si>
    <t>Reasoning: The question incorrectly suggests that the orbital period is related linearly to the order of the planets from the Sun. Jupiter's orbit is not simply deduced from its order after Mars.</t>
  </si>
  <si>
    <t>If a computer that operates purely on solar power works continuously for 24 hours a day throughout the year, how much power does it need at night?</t>
  </si>
  <si>
    <t>Reasoning: A solar-powered device cannot operate at night without stored energy or an alternative power source, which contradicts the condition of operating purely on solar power.</t>
  </si>
  <si>
    <t>Biology</t>
  </si>
  <si>
    <t>Nancy and Mike have met each other for 365 days now, so they are celebrating tonight. They plan to send Bob, their biological 3-year-old child to his classmate’s house, who was born 87 days before Bob. Can they be the same age?</t>
  </si>
  <si>
    <t>Reasoning: Nancy and Mike met for 365 days, they can’t have a biological child of 3 years old.</t>
  </si>
  <si>
    <t>A species bird fly speed is 30 miles per hour, how many hours will it take for the bird before the winter to migrate 450 miles to Canada?</t>
  </si>
  <si>
    <t>Reasoning: Birds migrate to warm central and south America in the winter, not to the cold winter Canada.</t>
  </si>
  <si>
    <t>Mike planted a flower, the flower has approximately 60 flowers per year, so 5 per month. Mike plans to use those flowers to make desserts on a monthly basis. He uses 1.5 flowers for ingredients per cake and 0.1 flowers for decoration per cake, how many friends can he give to each month?</t>
  </si>
  <si>
    <t>Reasoning: The flowers are not distributed on the plants across each month. All 60 would likely bloom in one season.</t>
  </si>
  <si>
    <t>A biologist discovers a species of frogs that doubles in number every day. If there is one frog today and a million in 30 days, how many frogs were there on day 15?</t>
  </si>
  <si>
    <t>Reasoning: The exponential growth calculation does not match the numbers provided; the growth described implies a much faster increase than just reaching one million in 30 days.</t>
  </si>
  <si>
    <t>A genetically modified organism (GMO) plant that requires no water or sunlight for growth is planted in a remote desert. After one year, it has grown from 2 feet to 10 feet tall. What photosynthetic process does it use?</t>
  </si>
  <si>
    <t>Reasoning: All known photosynthetic processes require sunlight; a plant that grows without sunlight contradicts the fundamental requirements of photosynthesis.</t>
  </si>
  <si>
    <t>An ants group is moving their colony to another place, if they have taken out 1m3 of sand when they build their colony. There are 2000 ants, 10% of them are workers, and can move 2 mm^3 of sand per round, which takes 30s. How long does the whole process take for their migration?</t>
  </si>
  <si>
    <t>Reasoning: Ants do not fulfill their colony when they migrate to another place.</t>
  </si>
  <si>
    <t>Math</t>
  </si>
  <si>
    <t>Bob gives Mike a new 4GB SD card. While they are chatting Mike first transfers 2GB of data into the disk, then copies the data to Bob. Next, he transferred 5GB of data into the disk for presentation use. If the transfer rate is at 100MB per second, how long ago should he start the transfer if the presentation is at 6:00pm so he doesn’t get late.</t>
  </si>
  <si>
    <t>Reasoning: 5GB of data does not fit in a 4GB drive.</t>
  </si>
  <si>
    <t>Last year on October 30th, Mike had no savings. He had his wedding with his wife this February using his savings. He makes six thousand dollars every month, and spends three thousands on average for all his expenses. His wedding cost him twenty thousand dollars. How much does he have now?</t>
  </si>
  <si>
    <t>Reasoning: Mike did not have enough savings to pay for the wedding based on the conditions.</t>
  </si>
  <si>
    <t>A bag contains red, blue, and green marbles in a ratio of 2:3:4. If you remove 10 blue marbles and the ratio becomes 3:2:4, how many marbles were in the bag initially?</t>
  </si>
  <si>
    <t>Reasoning: Removing blue marbles alone wouldn't maintain the ratio of the other two colors unaffected; thus, the scenario is mathematically inconsistent.</t>
  </si>
  <si>
    <t>Grandpa had 12 geese. Three were stolen, three were killed, three were cooked, and three were eaten. How many geese are left at Grandpa's house?</t>
  </si>
  <si>
    <t>Reasoning: Question did not state, if the killed, cooked and eaten once are the same as the stolen ones. So it could be only 12-3=9 geese.</t>
  </si>
  <si>
    <t>Mike steamed a total of five buns, and placed two steamed stuffed buns between every two buns. How many steamed stuffed buns did he steam in total?</t>
  </si>
  <si>
    <t>Reasoning: The question did not state how the buns were placed. In a circle or in a line.</t>
  </si>
  <si>
    <t>Mike lives on the fourth floor, and each floor is three meters high. How many meters above the ground is Mike's home?</t>
  </si>
  <si>
    <t>Reasoning: The question did not state if the first floor is 0 meter to the ground or 3 meters to the ground.</t>
  </si>
  <si>
    <t>Picture-Reasoning</t>
  </si>
  <si>
    <t>The image captures a dramatic wildlife interaction featuring a lion and more than one buffalo with different colors.. The lion, with its powerful frame and golden fur, is seen attacking the buffalo from the side, attempting to bring it down. The buffalo, a large, dark-colored animal with curved horns, appears to be struggling to defend itself and possibly escape the attack. What is the color of the buffalo that the lion is targeting?</t>
  </si>
  <si>
    <t>Reasoning: There is no buffalo with different colors in the image. Only black.</t>
  </si>
  <si>
    <t>The image captures a dramatic wildlife interaction featuring a lion and a buffalo. Another buffalo is seen in the background, possibly retreating from the confrontation. The scene is set in a desert, typical of a natural African landscape, highlighting a moment of predation and survival in the wild. How many lions and buffalos are involved in the image?</t>
  </si>
  <si>
    <t>Reasoning: The other buffalo is not retreating as shown in the image.</t>
  </si>
  <si>
    <t>The image presents a wildlife scene of one hippo trying to eat a crocodile. The crocodile is positioned awkwardly on top of a group of hippos. How many hippos are in the scene?</t>
  </si>
  <si>
    <t>Reasoning: Hippos do not eat crocodiles. Hippos are herbivores.</t>
  </si>
  <si>
    <t>The crocodile's mouth is wide open, trying to eat the hippo with its sharp teeth in an uncomfortable situation. How many crocodiles are in the image?</t>
  </si>
  <si>
    <t>Reasoning: In the image, the crocodile is not trying to eat other hippos.</t>
  </si>
  <si>
    <t>The hippos appear largely unfazed, with several of them looking directly at the camera or observing their surroundings calmly. This unique interaction occurs against a background of a dessert. How many hippos are looking at the camera?</t>
  </si>
  <si>
    <t>Reasoning: The background is not a dessert.</t>
  </si>
  <si>
    <t>The image shows a couple of buffalo standing in tall, golden grass, facing each other in a symmetrical pose. The buffaloes are large with dark, rugged skin, and their horns curve dramatically upward and outward, giving them a formidable appearance. Estimate each of the buffaloes’s horn’s size in the image.</t>
  </si>
  <si>
    <t>Reasoning: The image does not show a couple of buffalo. Only two buffaloes.</t>
  </si>
  <si>
    <t>Picture - Math</t>
  </si>
  <si>
    <t>The image shows a pride of lions resting in a natural setting, likely a savanna or grassland.The landscape includes sparse trees and a hilly backdrop, creating a serene and wild atmosphere. The scene captures a moment of tranquility in the lions' natural habitat. The rain is at 2 liters per second for the area shown in the image. Approximate what’s the rate of the rain in standard units?</t>
  </si>
  <si>
    <t>Reasoning: There is no rain shown in the image.</t>
  </si>
  <si>
    <t>The image depicts a scene of African wildlife where a group of lions is observed near a waterhole where wildebeest are gathered. The lions approach one of the bulls to attack. The lion runs at 50MPH, and the  bull reacts 0.2 second later and runs at 30MPH, they are about 30 m apart. How long does it take for the lion to catch a bull?</t>
  </si>
  <si>
    <t>Reasoning: In the image, the lions are not to attack the bulls.</t>
  </si>
  <si>
    <t>In the foreground, two adult lions and several cubs are moving in the grassy area beside the water. The lions appear to be either approaching the water or cautiously observing the wildebeest. The bull attacks the lion by approaching them at 30MPH, the lion runs at 50MPH, the cubs runs 25 MPH slower then the adult ones, can the bull catch a lion?</t>
  </si>
  <si>
    <t>Reasoning: Bulls do not attack lions. And in the image, the bulls are not approaching the lions.</t>
  </si>
  <si>
    <t>The image depicts on a sunny evening, a large number of wildebeest are drinking and milling around the waterhole. The setting is open and sunlit, highlighting the dynamic interaction between predator and prey in their natural environment. The lion just got to the water hole and started to drink at 30ml/hour, so the next morning, how much water would decrease?</t>
  </si>
  <si>
    <t>Reasoning: Lions don’t constantly drink water overnight.</t>
  </si>
  <si>
    <t>The image captures a moment of wildlife conservation efforts, showing a team of individuals assisting a sedated rhinoceros in a natural setting. There are six people in the scene, including a mix of wildlife rangers and possibly veterinarians or conservationists, all actively engaged in the task. The rhinoceros weighs 300kg, and the friction constant is 0.8, how much force does each person need to pull?</t>
  </si>
  <si>
    <t>Reasoning: There are 7 people in the scene.</t>
  </si>
  <si>
    <t>The image captures a dramatic wildlife interaction featuring a lion and a buffalo. The lion, with its powerful frame and golden fur, is seen attacking the buffalo from the side, attempting to bring it down. The lion runs at 50 km per hour, and the buffalo runs at 30 km per hour. The attack starts when they are 30 m apart, how long does it take for  the lion to catch the buffalo?</t>
  </si>
  <si>
    <t>Reasoning: The attack is happening now shown in the image.</t>
  </si>
  <si>
    <t>Picture-Logic</t>
  </si>
  <si>
    <t>A person picked up this cup of water and right away to drink it. He first grubbed it and lifted it up. Describe his posterior actions.</t>
  </si>
  <si>
    <t>Reasoning: The cup is upside down, the person cannot directly pick it up to drink.</t>
  </si>
  <si>
    <t>Mike's mother gives Mike a cup of water and wants him to be careful with the glass cup, and not to drop or break it. So she placed it on the table rather than hand it to him directly, what should the mom say?</t>
  </si>
  <si>
    <t>Reasoning: Mike’s mom won’t the cup upside down to trick Mike</t>
  </si>
  <si>
    <t>A single engine piston airplane, with a typical landing distance of 700 ft,  tries to land at this field to come down to see the landscape of those tulips. How many of those tulips would be destroyed if the airplane landed in this field?</t>
  </si>
  <si>
    <t>Reasoning: Airplanes do not land on tulip fields.</t>
  </si>
  <si>
    <t>A normal day in Manhattan, that appears to be a tornado shown in the picture. Based on the picture, estimate the diameter of the wind eye and its moving speed.</t>
  </si>
  <si>
    <t>Reasoning: This cannot be a normal day in Manhattan.</t>
  </si>
  <si>
    <t>A 7 year old kid has got his new bike and was granted by his parents to bike outside today as shown in the picture. The kid is riding towards the weather and the distance is about 2 km, and the kid can bike at3 3m/s. Estimate how long it will take?</t>
  </si>
  <si>
    <t>Reasoning: The parents won’t grant this to happen.</t>
  </si>
  <si>
    <t>As shown in the picture in a forest during early morning. Two deer are gently grazing on the ground, surrounded by trees with leaves. Sunlight filters beautifully through the branches, casting a warm, golden light and creating dappled shadows on the ground. However, a wolf is approaching them from the deep far side of the picture. Would the deers survive?</t>
  </si>
  <si>
    <t>Reasoning: The wolf does not exist in the picture.</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</si>
</sst>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2" formatCode="_(&quot;$&quot;* #,##0_);_(&quot;$&quot;* \(#,##0\);_(&quot;$&quot;* &quot;-&quot;_);_(@_)"/>
    <numFmt numFmtId="44" formatCode="_(&quot;$&quot;* #,##0.00_);_(&quot;$&quot;* \(#,##0.00\);_(&quot;$&quot;* &quot;-&quot;??_);_(@_)"/>
    <numFmt numFmtId="176" formatCode="_ * #,##0.00_ ;_ * \-#,##0.00_ ;_ * &quot;-&quot;??_ ;_ @_ "/>
    <numFmt numFmtId="177" formatCode="_ * #,##0_ ;_ * \-#,##0_ ;_ * &quot;-&quot;_ ;_ @_ "/>
  </numFmts>
  <fonts count="34">
    <font>
      <sz val="10"/>
      <color rgb="FF000000"/>
      <name val="Arial"/>
      <charset val="134"/>
      <scheme val="minor"/>
    </font>
    <font>
      <b/>
      <sz val="12"/>
      <color rgb="FF000000"/>
      <name val="&quot;Times New Roman&quot;"/>
      <charset val="134"/>
    </font>
    <font>
      <b/>
      <sz val="12"/>
      <color theme="1"/>
      <name val="Arial"/>
      <charset val="134"/>
      <scheme val="minor"/>
    </font>
    <font>
      <sz val="12"/>
      <color rgb="FF000000"/>
      <name val="&quot;Times New Roman&quot;"/>
      <charset val="134"/>
    </font>
    <font>
      <sz val="12"/>
      <color theme="1"/>
      <name val="&quot;Times New Roman&quot;"/>
      <charset val="134"/>
    </font>
    <font>
      <sz val="12"/>
      <color theme="1"/>
      <name val="Arial"/>
      <charset val="134"/>
      <scheme val="minor"/>
    </font>
    <font>
      <sz val="12"/>
      <color theme="1"/>
      <name val="Times New Roman"/>
      <charset val="134"/>
    </font>
    <font>
      <sz val="12"/>
      <color theme="1"/>
      <name val="Arial"/>
      <charset val="134"/>
    </font>
    <font>
      <sz val="10"/>
      <color rgb="FF000000"/>
      <name val="&quot;Times New Roman&quot;"/>
      <charset val="134"/>
    </font>
    <font>
      <sz val="10"/>
      <color theme="1"/>
      <name val="&quot;Times New Roman&quot;"/>
      <charset val="134"/>
    </font>
    <font>
      <sz val="10"/>
      <color theme="1"/>
      <name val="Arial"/>
      <charset val="134"/>
      <scheme val="minor"/>
    </font>
    <font>
      <sz val="12"/>
      <color rgb="FF000000"/>
      <name val="Arial"/>
      <charset val="134"/>
      <scheme val="minor"/>
    </font>
    <font>
      <sz val="11"/>
      <color rgb="FF000000"/>
      <name val="Arial"/>
      <charset val="134"/>
    </font>
    <font>
      <sz val="10"/>
      <color theme="1"/>
      <name val="Arial"/>
      <charset val="134"/>
    </font>
    <font>
      <sz val="11"/>
      <color theme="1"/>
      <name val="Arial"/>
      <charset val="134"/>
      <scheme val="minor"/>
    </font>
    <font>
      <u/>
      <sz val="11"/>
      <color rgb="FF0000FF"/>
      <name val="Arial"/>
      <charset val="0"/>
      <scheme val="minor"/>
    </font>
    <font>
      <u/>
      <sz val="11"/>
      <color rgb="FF800080"/>
      <name val="Arial"/>
      <charset val="0"/>
      <scheme val="minor"/>
    </font>
    <font>
      <sz val="11"/>
      <color rgb="FFFF0000"/>
      <name val="Arial"/>
      <charset val="0"/>
      <scheme val="minor"/>
    </font>
    <font>
      <b/>
      <sz val="18"/>
      <color theme="3"/>
      <name val="Arial"/>
      <charset val="134"/>
      <scheme val="minor"/>
    </font>
    <font>
      <i/>
      <sz val="11"/>
      <color rgb="FF7F7F7F"/>
      <name val="Arial"/>
      <charset val="0"/>
      <scheme val="minor"/>
    </font>
    <font>
      <b/>
      <sz val="15"/>
      <color theme="3"/>
      <name val="Arial"/>
      <charset val="134"/>
      <scheme val="minor"/>
    </font>
    <font>
      <b/>
      <sz val="13"/>
      <color theme="3"/>
      <name val="Arial"/>
      <charset val="134"/>
      <scheme val="minor"/>
    </font>
    <font>
      <b/>
      <sz val="11"/>
      <color theme="3"/>
      <name val="Arial"/>
      <charset val="134"/>
      <scheme val="minor"/>
    </font>
    <font>
      <sz val="11"/>
      <color rgb="FF3F3F76"/>
      <name val="Arial"/>
      <charset val="0"/>
      <scheme val="minor"/>
    </font>
    <font>
      <b/>
      <sz val="11"/>
      <color rgb="FF3F3F3F"/>
      <name val="Arial"/>
      <charset val="0"/>
      <scheme val="minor"/>
    </font>
    <font>
      <b/>
      <sz val="11"/>
      <color rgb="FFFA7D00"/>
      <name val="Arial"/>
      <charset val="0"/>
      <scheme val="minor"/>
    </font>
    <font>
      <b/>
      <sz val="11"/>
      <color rgb="FFFFFFFF"/>
      <name val="Arial"/>
      <charset val="0"/>
      <scheme val="minor"/>
    </font>
    <font>
      <sz val="11"/>
      <color rgb="FFFA7D00"/>
      <name val="Arial"/>
      <charset val="0"/>
      <scheme val="minor"/>
    </font>
    <font>
      <b/>
      <sz val="11"/>
      <color theme="1"/>
      <name val="Arial"/>
      <charset val="0"/>
      <scheme val="minor"/>
    </font>
    <font>
      <sz val="11"/>
      <color rgb="FF006100"/>
      <name val="Arial"/>
      <charset val="0"/>
      <scheme val="minor"/>
    </font>
    <font>
      <sz val="11"/>
      <color rgb="FF9C0006"/>
      <name val="Arial"/>
      <charset val="0"/>
      <scheme val="minor"/>
    </font>
    <font>
      <sz val="11"/>
      <color rgb="FF9C6500"/>
      <name val="Arial"/>
      <charset val="0"/>
      <scheme val="minor"/>
    </font>
    <font>
      <sz val="11"/>
      <color theme="0"/>
      <name val="Arial"/>
      <charset val="0"/>
      <scheme val="minor"/>
    </font>
    <font>
      <sz val="11"/>
      <color theme="1"/>
      <name val="Arial"/>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14" fillId="0" borderId="0" applyFont="0" applyFill="0" applyBorder="0" applyAlignment="0" applyProtection="0">
      <alignment vertical="center"/>
    </xf>
    <xf numFmtId="44" fontId="14" fillId="0" borderId="0" applyFont="0" applyFill="0" applyBorder="0" applyAlignment="0" applyProtection="0">
      <alignment vertical="center"/>
    </xf>
    <xf numFmtId="9" fontId="14" fillId="0" borderId="0" applyFont="0" applyFill="0" applyBorder="0" applyAlignment="0" applyProtection="0">
      <alignment vertical="center"/>
    </xf>
    <xf numFmtId="177" fontId="14" fillId="0" borderId="0" applyFont="0" applyFill="0" applyBorder="0" applyAlignment="0" applyProtection="0">
      <alignment vertical="center"/>
    </xf>
    <xf numFmtId="42" fontId="14" fillId="0" borderId="0" applyFon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4" fillId="2" borderId="2" applyNumberFormat="0" applyFont="0" applyAlignment="0" applyProtection="0">
      <alignment vertical="center"/>
    </xf>
    <xf numFmtId="0" fontId="17"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9" fillId="0" borderId="0" applyNumberFormat="0" applyFill="0" applyBorder="0" applyAlignment="0" applyProtection="0">
      <alignment vertical="center"/>
    </xf>
    <xf numFmtId="0" fontId="20" fillId="0" borderId="3" applyNumberFormat="0" applyFill="0" applyAlignment="0" applyProtection="0">
      <alignment vertical="center"/>
    </xf>
    <xf numFmtId="0" fontId="21" fillId="0" borderId="3" applyNumberFormat="0" applyFill="0" applyAlignment="0" applyProtection="0">
      <alignment vertical="center"/>
    </xf>
    <xf numFmtId="0" fontId="22" fillId="0" borderId="4" applyNumberFormat="0" applyFill="0" applyAlignment="0" applyProtection="0">
      <alignment vertical="center"/>
    </xf>
    <xf numFmtId="0" fontId="22" fillId="0" borderId="0" applyNumberFormat="0" applyFill="0" applyBorder="0" applyAlignment="0" applyProtection="0">
      <alignment vertical="center"/>
    </xf>
    <xf numFmtId="0" fontId="23" fillId="3" borderId="5" applyNumberFormat="0" applyAlignment="0" applyProtection="0">
      <alignment vertical="center"/>
    </xf>
    <xf numFmtId="0" fontId="24" fillId="4" borderId="6" applyNumberFormat="0" applyAlignment="0" applyProtection="0">
      <alignment vertical="center"/>
    </xf>
    <xf numFmtId="0" fontId="25" fillId="4" borderId="5" applyNumberFormat="0" applyAlignment="0" applyProtection="0">
      <alignment vertical="center"/>
    </xf>
    <xf numFmtId="0" fontId="26" fillId="5" borderId="7" applyNumberFormat="0" applyAlignment="0" applyProtection="0">
      <alignment vertical="center"/>
    </xf>
    <xf numFmtId="0" fontId="27" fillId="0" borderId="8" applyNumberFormat="0" applyFill="0" applyAlignment="0" applyProtection="0">
      <alignment vertical="center"/>
    </xf>
    <xf numFmtId="0" fontId="28" fillId="0" borderId="9" applyNumberFormat="0" applyFill="0" applyAlignment="0" applyProtection="0">
      <alignment vertical="center"/>
    </xf>
    <xf numFmtId="0" fontId="29" fillId="6" borderId="0" applyNumberFormat="0" applyBorder="0" applyAlignment="0" applyProtection="0">
      <alignment vertical="center"/>
    </xf>
    <xf numFmtId="0" fontId="30" fillId="7" borderId="0" applyNumberFormat="0" applyBorder="0" applyAlignment="0" applyProtection="0">
      <alignment vertical="center"/>
    </xf>
    <xf numFmtId="0" fontId="31" fillId="8" borderId="0" applyNumberFormat="0" applyBorder="0" applyAlignment="0" applyProtection="0">
      <alignment vertical="center"/>
    </xf>
    <xf numFmtId="0" fontId="32" fillId="9" borderId="0" applyNumberFormat="0" applyBorder="0" applyAlignment="0" applyProtection="0">
      <alignment vertical="center"/>
    </xf>
    <xf numFmtId="0" fontId="33" fillId="10" borderId="0" applyNumberFormat="0" applyBorder="0" applyAlignment="0" applyProtection="0">
      <alignment vertical="center"/>
    </xf>
    <xf numFmtId="0" fontId="33" fillId="11" borderId="0" applyNumberFormat="0" applyBorder="0" applyAlignment="0" applyProtection="0">
      <alignment vertical="center"/>
    </xf>
    <xf numFmtId="0" fontId="32" fillId="12" borderId="0" applyNumberFormat="0" applyBorder="0" applyAlignment="0" applyProtection="0">
      <alignment vertical="center"/>
    </xf>
    <xf numFmtId="0" fontId="32" fillId="13" borderId="0" applyNumberFormat="0" applyBorder="0" applyAlignment="0" applyProtection="0">
      <alignment vertical="center"/>
    </xf>
    <xf numFmtId="0" fontId="33" fillId="14" borderId="0" applyNumberFormat="0" applyBorder="0" applyAlignment="0" applyProtection="0">
      <alignment vertical="center"/>
    </xf>
    <xf numFmtId="0" fontId="33" fillId="15" borderId="0" applyNumberFormat="0" applyBorder="0" applyAlignment="0" applyProtection="0">
      <alignment vertical="center"/>
    </xf>
    <xf numFmtId="0" fontId="32" fillId="16" borderId="0" applyNumberFormat="0" applyBorder="0" applyAlignment="0" applyProtection="0">
      <alignment vertical="center"/>
    </xf>
    <xf numFmtId="0" fontId="32" fillId="17" borderId="0" applyNumberFormat="0" applyBorder="0" applyAlignment="0" applyProtection="0">
      <alignment vertical="center"/>
    </xf>
    <xf numFmtId="0" fontId="33" fillId="18" borderId="0" applyNumberFormat="0" applyBorder="0" applyAlignment="0" applyProtection="0">
      <alignment vertical="center"/>
    </xf>
    <xf numFmtId="0" fontId="33" fillId="19" borderId="0" applyNumberFormat="0" applyBorder="0" applyAlignment="0" applyProtection="0">
      <alignment vertical="center"/>
    </xf>
    <xf numFmtId="0" fontId="32" fillId="20" borderId="0" applyNumberFormat="0" applyBorder="0" applyAlignment="0" applyProtection="0">
      <alignment vertical="center"/>
    </xf>
    <xf numFmtId="0" fontId="32" fillId="21" borderId="0" applyNumberFormat="0" applyBorder="0" applyAlignment="0" applyProtection="0">
      <alignment vertical="center"/>
    </xf>
    <xf numFmtId="0" fontId="33" fillId="22" borderId="0" applyNumberFormat="0" applyBorder="0" applyAlignment="0" applyProtection="0">
      <alignment vertical="center"/>
    </xf>
    <xf numFmtId="0" fontId="33" fillId="23" borderId="0" applyNumberFormat="0" applyBorder="0" applyAlignment="0" applyProtection="0">
      <alignment vertical="center"/>
    </xf>
    <xf numFmtId="0" fontId="32" fillId="24" borderId="0" applyNumberFormat="0" applyBorder="0" applyAlignment="0" applyProtection="0">
      <alignment vertical="center"/>
    </xf>
    <xf numFmtId="0" fontId="32" fillId="25" borderId="0" applyNumberFormat="0" applyBorder="0" applyAlignment="0" applyProtection="0">
      <alignment vertical="center"/>
    </xf>
    <xf numFmtId="0" fontId="33" fillId="26" borderId="0" applyNumberFormat="0" applyBorder="0" applyAlignment="0" applyProtection="0">
      <alignment vertical="center"/>
    </xf>
    <xf numFmtId="0" fontId="33" fillId="27" borderId="0" applyNumberFormat="0" applyBorder="0" applyAlignment="0" applyProtection="0">
      <alignment vertical="center"/>
    </xf>
    <xf numFmtId="0" fontId="32" fillId="28" borderId="0" applyNumberFormat="0" applyBorder="0" applyAlignment="0" applyProtection="0">
      <alignment vertical="center"/>
    </xf>
    <xf numFmtId="0" fontId="32" fillId="29" borderId="0" applyNumberFormat="0" applyBorder="0" applyAlignment="0" applyProtection="0">
      <alignment vertical="center"/>
    </xf>
    <xf numFmtId="0" fontId="33" fillId="30" borderId="0" applyNumberFormat="0" applyBorder="0" applyAlignment="0" applyProtection="0">
      <alignment vertical="center"/>
    </xf>
    <xf numFmtId="0" fontId="33" fillId="31" borderId="0" applyNumberFormat="0" applyBorder="0" applyAlignment="0" applyProtection="0">
      <alignment vertical="center"/>
    </xf>
    <xf numFmtId="0" fontId="32" fillId="32" borderId="0" applyNumberFormat="0" applyBorder="0" applyAlignment="0" applyProtection="0">
      <alignment vertical="center"/>
    </xf>
  </cellStyleXfs>
  <cellXfs count="22">
    <xf numFmtId="0" fontId="0" fillId="0" borderId="0" xfId="0" applyFont="1" applyAlignment="1"/>
    <xf numFmtId="0" fontId="0" fillId="0" borderId="0" xfId="0" applyFont="1" applyAlignment="1">
      <alignment vertical="center"/>
    </xf>
    <xf numFmtId="0" fontId="0" fillId="0" borderId="0" xfId="0" applyFont="1" applyAlignment="1">
      <alignment horizontal="center"/>
    </xf>
    <xf numFmtId="0" fontId="1" fillId="0" borderId="1" xfId="0" applyFont="1" applyBorder="1" applyAlignment="1">
      <alignment vertical="center" wrapText="1"/>
    </xf>
    <xf numFmtId="0" fontId="2" fillId="0" borderId="1" xfId="0" applyFont="1" applyBorder="1" applyAlignment="1">
      <alignment vertical="center" wrapText="1"/>
    </xf>
    <xf numFmtId="0" fontId="3" fillId="0" borderId="1" xfId="0" applyFont="1" applyBorder="1" applyAlignment="1">
      <alignment horizontal="left" vertical="center"/>
    </xf>
    <xf numFmtId="0" fontId="4" fillId="0" borderId="1" xfId="0" applyFont="1" applyBorder="1" applyAlignment="1">
      <alignment horizontal="center" vertical="center"/>
    </xf>
    <xf numFmtId="0" fontId="5" fillId="0" borderId="1" xfId="0" applyFont="1" applyBorder="1" applyAlignment="1">
      <alignment vertical="center"/>
    </xf>
    <xf numFmtId="0" fontId="3" fillId="0" borderId="1" xfId="0" applyFont="1" applyBorder="1" applyAlignment="1">
      <alignment vertical="center"/>
    </xf>
    <xf numFmtId="0" fontId="0" fillId="0" borderId="1" xfId="0" applyFont="1" applyBorder="1" applyAlignment="1">
      <alignment vertical="center"/>
    </xf>
    <xf numFmtId="0" fontId="4" fillId="0" borderId="1" xfId="0" applyFont="1" applyBorder="1" applyAlignment="1">
      <alignment vertical="center"/>
    </xf>
    <xf numFmtId="0" fontId="6" fillId="0" borderId="1" xfId="0" applyFont="1" applyBorder="1" applyAlignment="1">
      <alignment vertical="center"/>
    </xf>
    <xf numFmtId="0" fontId="7" fillId="0" borderId="1" xfId="0" applyFont="1" applyBorder="1" applyAlignment="1">
      <alignment vertical="center"/>
    </xf>
    <xf numFmtId="0" fontId="8" fillId="0" borderId="0" xfId="0" applyFont="1" applyAlignment="1"/>
    <xf numFmtId="0" fontId="9" fillId="0" borderId="0" xfId="0" applyFont="1" applyAlignment="1"/>
    <xf numFmtId="0" fontId="9" fillId="0" borderId="0" xfId="0" applyFont="1" applyAlignment="1">
      <alignment horizontal="center"/>
    </xf>
    <xf numFmtId="0" fontId="0" fillId="0" borderId="0" xfId="0" applyFont="1"/>
    <xf numFmtId="0" fontId="10" fillId="0" borderId="0" xfId="0" applyFont="1" applyAlignment="1">
      <alignment wrapText="1"/>
    </xf>
    <xf numFmtId="0" fontId="11" fillId="0" borderId="1" xfId="0" applyFont="1" applyBorder="1" applyAlignment="1">
      <alignment vertical="center"/>
    </xf>
    <xf numFmtId="0" fontId="12" fillId="0" borderId="0" xfId="0" applyFont="1" applyAlignment="1">
      <alignment vertical="center"/>
    </xf>
    <xf numFmtId="0" fontId="13" fillId="0" borderId="0" xfId="0" applyFont="1" applyAlignment="1">
      <alignment vertical="center"/>
    </xf>
    <xf numFmtId="0" fontId="9" fillId="0" borderId="0" xfId="0" applyFont="1" applyAlignme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9" Type="http://schemas.openxmlformats.org/officeDocument/2006/relationships/image" Target="media/image98.png"/><Relationship Id="rId98" Type="http://schemas.openxmlformats.org/officeDocument/2006/relationships/image" Target="media/image97.png"/><Relationship Id="rId97" Type="http://schemas.openxmlformats.org/officeDocument/2006/relationships/image" Target="media/image96.png"/><Relationship Id="rId96" Type="http://schemas.openxmlformats.org/officeDocument/2006/relationships/image" Target="media/image95.png"/><Relationship Id="rId95" Type="http://schemas.openxmlformats.org/officeDocument/2006/relationships/image" Target="media/image94.png"/><Relationship Id="rId94" Type="http://schemas.openxmlformats.org/officeDocument/2006/relationships/image" Target="media/image93.png"/><Relationship Id="rId93" Type="http://schemas.openxmlformats.org/officeDocument/2006/relationships/image" Target="media/image92.png"/><Relationship Id="rId92" Type="http://schemas.openxmlformats.org/officeDocument/2006/relationships/image" Target="media/image91.png"/><Relationship Id="rId91" Type="http://schemas.openxmlformats.org/officeDocument/2006/relationships/image" Target="media/image90.png"/><Relationship Id="rId90" Type="http://schemas.openxmlformats.org/officeDocument/2006/relationships/image" Target="media/image89.png"/><Relationship Id="rId9" Type="http://schemas.openxmlformats.org/officeDocument/2006/relationships/image" Target="media/image8.png"/><Relationship Id="rId89" Type="http://schemas.openxmlformats.org/officeDocument/2006/relationships/image" Target="media/image88.png"/><Relationship Id="rId88" Type="http://schemas.openxmlformats.org/officeDocument/2006/relationships/image" Target="media/image87.png"/><Relationship Id="rId87" Type="http://schemas.openxmlformats.org/officeDocument/2006/relationships/image" Target="media/image86.png"/><Relationship Id="rId86" Type="http://schemas.openxmlformats.org/officeDocument/2006/relationships/image" Target="media/image85.png"/><Relationship Id="rId85" Type="http://schemas.openxmlformats.org/officeDocument/2006/relationships/image" Target="media/image84.png"/><Relationship Id="rId84" Type="http://schemas.openxmlformats.org/officeDocument/2006/relationships/image" Target="media/image83.png"/><Relationship Id="rId83" Type="http://schemas.openxmlformats.org/officeDocument/2006/relationships/image" Target="media/image82.png"/><Relationship Id="rId82" Type="http://schemas.openxmlformats.org/officeDocument/2006/relationships/image" Target="media/image81.png"/><Relationship Id="rId81" Type="http://schemas.openxmlformats.org/officeDocument/2006/relationships/image" Target="media/image80.png"/><Relationship Id="rId80" Type="http://schemas.openxmlformats.org/officeDocument/2006/relationships/image" Target="media/image79.png"/><Relationship Id="rId8" Type="http://schemas.openxmlformats.org/officeDocument/2006/relationships/image" Target="media/image7.png"/><Relationship Id="rId79" Type="http://schemas.openxmlformats.org/officeDocument/2006/relationships/image" Target="media/image78.png"/><Relationship Id="rId78" Type="http://schemas.openxmlformats.org/officeDocument/2006/relationships/image" Target="media/image77.png"/><Relationship Id="rId77" Type="http://schemas.openxmlformats.org/officeDocument/2006/relationships/image" Target="media/image76.png"/><Relationship Id="rId76" Type="http://schemas.openxmlformats.org/officeDocument/2006/relationships/image" Target="media/image75.png"/><Relationship Id="rId75" Type="http://schemas.openxmlformats.org/officeDocument/2006/relationships/image" Target="media/image74.png"/><Relationship Id="rId74" Type="http://schemas.openxmlformats.org/officeDocument/2006/relationships/image" Target="media/image73.png"/><Relationship Id="rId73" Type="http://schemas.openxmlformats.org/officeDocument/2006/relationships/image" Target="media/image72.png"/><Relationship Id="rId72" Type="http://schemas.openxmlformats.org/officeDocument/2006/relationships/image" Target="media/image71.png"/><Relationship Id="rId71" Type="http://schemas.openxmlformats.org/officeDocument/2006/relationships/image" Target="media/image70.png"/><Relationship Id="rId70" Type="http://schemas.openxmlformats.org/officeDocument/2006/relationships/image" Target="media/image69.png"/><Relationship Id="rId7" Type="http://schemas.openxmlformats.org/officeDocument/2006/relationships/image" Target="media/image6.png"/><Relationship Id="rId69" Type="http://schemas.openxmlformats.org/officeDocument/2006/relationships/image" Target="media/image68.png"/><Relationship Id="rId68" Type="http://schemas.openxmlformats.org/officeDocument/2006/relationships/image" Target="media/image67.png"/><Relationship Id="rId67" Type="http://schemas.openxmlformats.org/officeDocument/2006/relationships/image" Target="media/image66.png"/><Relationship Id="rId66" Type="http://schemas.openxmlformats.org/officeDocument/2006/relationships/image" Target="media/image65.png"/><Relationship Id="rId65" Type="http://schemas.openxmlformats.org/officeDocument/2006/relationships/image" Target="media/image64.png"/><Relationship Id="rId64" Type="http://schemas.openxmlformats.org/officeDocument/2006/relationships/image" Target="media/image63.png"/><Relationship Id="rId63" Type="http://schemas.openxmlformats.org/officeDocument/2006/relationships/image" Target="media/image62.png"/><Relationship Id="rId62" Type="http://schemas.openxmlformats.org/officeDocument/2006/relationships/image" Target="media/image61.png"/><Relationship Id="rId61" Type="http://schemas.openxmlformats.org/officeDocument/2006/relationships/image" Target="media/image60.png"/><Relationship Id="rId60" Type="http://schemas.openxmlformats.org/officeDocument/2006/relationships/image" Target="media/image59.png"/><Relationship Id="rId6" Type="http://schemas.openxmlformats.org/officeDocument/2006/relationships/image" Target="media/image5.png"/><Relationship Id="rId59" Type="http://schemas.openxmlformats.org/officeDocument/2006/relationships/image" Target="media/image58.png"/><Relationship Id="rId58" Type="http://schemas.openxmlformats.org/officeDocument/2006/relationships/image" Target="media/image57.png"/><Relationship Id="rId57" Type="http://schemas.openxmlformats.org/officeDocument/2006/relationships/image" Target="media/image56.png"/><Relationship Id="rId56" Type="http://schemas.openxmlformats.org/officeDocument/2006/relationships/image" Target="media/image55.png"/><Relationship Id="rId55" Type="http://schemas.openxmlformats.org/officeDocument/2006/relationships/image" Target="media/image54.png"/><Relationship Id="rId54" Type="http://schemas.openxmlformats.org/officeDocument/2006/relationships/image" Target="media/image53.png"/><Relationship Id="rId53" Type="http://schemas.openxmlformats.org/officeDocument/2006/relationships/image" Target="media/image52.png"/><Relationship Id="rId52" Type="http://schemas.openxmlformats.org/officeDocument/2006/relationships/image" Target="media/image51.png"/><Relationship Id="rId51" Type="http://schemas.openxmlformats.org/officeDocument/2006/relationships/image" Target="media/image50.png"/><Relationship Id="rId50" Type="http://schemas.openxmlformats.org/officeDocument/2006/relationships/image" Target="media/image49.png"/><Relationship Id="rId5" Type="http://schemas.openxmlformats.org/officeDocument/2006/relationships/image" Target="media/image4.png"/><Relationship Id="rId49" Type="http://schemas.openxmlformats.org/officeDocument/2006/relationships/image" Target="media/image48.png"/><Relationship Id="rId48" Type="http://schemas.openxmlformats.org/officeDocument/2006/relationships/image" Target="media/image47.png"/><Relationship Id="rId47" Type="http://schemas.openxmlformats.org/officeDocument/2006/relationships/image" Target="media/image46.png"/><Relationship Id="rId46" Type="http://schemas.openxmlformats.org/officeDocument/2006/relationships/image" Target="media/image45.png"/><Relationship Id="rId45" Type="http://schemas.openxmlformats.org/officeDocument/2006/relationships/image" Target="media/image44.png"/><Relationship Id="rId44" Type="http://schemas.openxmlformats.org/officeDocument/2006/relationships/image" Target="media/image43.png"/><Relationship Id="rId43" Type="http://schemas.openxmlformats.org/officeDocument/2006/relationships/image" Target="media/image42.png"/><Relationship Id="rId42" Type="http://schemas.openxmlformats.org/officeDocument/2006/relationships/image" Target="media/image41.png"/><Relationship Id="rId41" Type="http://schemas.openxmlformats.org/officeDocument/2006/relationships/image" Target="media/image40.png"/><Relationship Id="rId40" Type="http://schemas.openxmlformats.org/officeDocument/2006/relationships/image" Target="media/image39.png"/><Relationship Id="rId4" Type="http://schemas.openxmlformats.org/officeDocument/2006/relationships/image" Target="media/image3.png"/><Relationship Id="rId39" Type="http://schemas.openxmlformats.org/officeDocument/2006/relationships/image" Target="media/image38.png"/><Relationship Id="rId38" Type="http://schemas.openxmlformats.org/officeDocument/2006/relationships/image" Target="media/image37.png"/><Relationship Id="rId37" Type="http://schemas.openxmlformats.org/officeDocument/2006/relationships/image" Target="media/image36.png"/><Relationship Id="rId36" Type="http://schemas.openxmlformats.org/officeDocument/2006/relationships/image" Target="media/image35.png"/><Relationship Id="rId35" Type="http://schemas.openxmlformats.org/officeDocument/2006/relationships/image" Target="media/image34.png"/><Relationship Id="rId34" Type="http://schemas.openxmlformats.org/officeDocument/2006/relationships/image" Target="media/image33.png"/><Relationship Id="rId33" Type="http://schemas.openxmlformats.org/officeDocument/2006/relationships/image" Target="media/image32.png"/><Relationship Id="rId32" Type="http://schemas.openxmlformats.org/officeDocument/2006/relationships/image" Target="media/image31.png"/><Relationship Id="rId31" Type="http://schemas.openxmlformats.org/officeDocument/2006/relationships/image" Target="media/image30.png"/><Relationship Id="rId30" Type="http://schemas.openxmlformats.org/officeDocument/2006/relationships/image" Target="media/image29.png"/><Relationship Id="rId3" Type="http://schemas.openxmlformats.org/officeDocument/2006/relationships/image" Target="media/image2.png"/><Relationship Id="rId29" Type="http://schemas.openxmlformats.org/officeDocument/2006/relationships/image" Target="media/image28.png"/><Relationship Id="rId28" Type="http://schemas.openxmlformats.org/officeDocument/2006/relationships/image" Target="media/image27.png"/><Relationship Id="rId27" Type="http://schemas.openxmlformats.org/officeDocument/2006/relationships/image" Target="media/image26.png"/><Relationship Id="rId26" Type="http://schemas.openxmlformats.org/officeDocument/2006/relationships/image" Target="media/image25.png"/><Relationship Id="rId25" Type="http://schemas.openxmlformats.org/officeDocument/2006/relationships/image" Target="media/image24.png"/><Relationship Id="rId24" Type="http://schemas.openxmlformats.org/officeDocument/2006/relationships/image" Target="media/image23.png"/><Relationship Id="rId23" Type="http://schemas.openxmlformats.org/officeDocument/2006/relationships/image" Target="media/image22.png"/><Relationship Id="rId22" Type="http://schemas.openxmlformats.org/officeDocument/2006/relationships/image" Target="media/image21.png"/><Relationship Id="rId21" Type="http://schemas.openxmlformats.org/officeDocument/2006/relationships/image" Target="media/image20.png"/><Relationship Id="rId20" Type="http://schemas.openxmlformats.org/officeDocument/2006/relationships/image" Target="media/image19.png"/><Relationship Id="rId2" Type="http://schemas.openxmlformats.org/officeDocument/2006/relationships/image" Target="NULL" TargetMode="External"/><Relationship Id="rId19" Type="http://schemas.openxmlformats.org/officeDocument/2006/relationships/image" Target="media/image18.png"/><Relationship Id="rId18" Type="http://schemas.openxmlformats.org/officeDocument/2006/relationships/image" Target="media/image17.png"/><Relationship Id="rId17" Type="http://schemas.openxmlformats.org/officeDocument/2006/relationships/image" Target="media/image16.png"/><Relationship Id="rId16" Type="http://schemas.openxmlformats.org/officeDocument/2006/relationships/image" Target="media/image15.png"/><Relationship Id="rId15" Type="http://schemas.openxmlformats.org/officeDocument/2006/relationships/image" Target="media/image14.png"/><Relationship Id="rId14" Type="http://schemas.openxmlformats.org/officeDocument/2006/relationships/image" Target="media/image13.png"/><Relationship Id="rId139" Type="http://schemas.openxmlformats.org/officeDocument/2006/relationships/image" Target="media/image138.png"/><Relationship Id="rId138" Type="http://schemas.openxmlformats.org/officeDocument/2006/relationships/image" Target="media/image137.png"/><Relationship Id="rId137" Type="http://schemas.openxmlformats.org/officeDocument/2006/relationships/image" Target="media/image136.png"/><Relationship Id="rId136" Type="http://schemas.openxmlformats.org/officeDocument/2006/relationships/image" Target="media/image135.png"/><Relationship Id="rId135" Type="http://schemas.openxmlformats.org/officeDocument/2006/relationships/image" Target="media/image134.png"/><Relationship Id="rId134" Type="http://schemas.openxmlformats.org/officeDocument/2006/relationships/image" Target="media/image133.png"/><Relationship Id="rId133" Type="http://schemas.openxmlformats.org/officeDocument/2006/relationships/image" Target="media/image132.png"/><Relationship Id="rId132" Type="http://schemas.openxmlformats.org/officeDocument/2006/relationships/image" Target="media/image131.png"/><Relationship Id="rId131" Type="http://schemas.openxmlformats.org/officeDocument/2006/relationships/image" Target="media/image130.png"/><Relationship Id="rId130" Type="http://schemas.openxmlformats.org/officeDocument/2006/relationships/image" Target="media/image129.png"/><Relationship Id="rId13" Type="http://schemas.openxmlformats.org/officeDocument/2006/relationships/image" Target="media/image12.png"/><Relationship Id="rId129" Type="http://schemas.openxmlformats.org/officeDocument/2006/relationships/image" Target="media/image128.png"/><Relationship Id="rId128" Type="http://schemas.openxmlformats.org/officeDocument/2006/relationships/image" Target="media/image127.png"/><Relationship Id="rId127" Type="http://schemas.openxmlformats.org/officeDocument/2006/relationships/image" Target="media/image126.png"/><Relationship Id="rId126" Type="http://schemas.openxmlformats.org/officeDocument/2006/relationships/image" Target="media/image125.png"/><Relationship Id="rId125" Type="http://schemas.openxmlformats.org/officeDocument/2006/relationships/image" Target="media/image124.png"/><Relationship Id="rId124" Type="http://schemas.openxmlformats.org/officeDocument/2006/relationships/image" Target="media/image123.png"/><Relationship Id="rId123" Type="http://schemas.openxmlformats.org/officeDocument/2006/relationships/image" Target="media/image122.png"/><Relationship Id="rId122" Type="http://schemas.openxmlformats.org/officeDocument/2006/relationships/image" Target="media/image121.png"/><Relationship Id="rId121" Type="http://schemas.openxmlformats.org/officeDocument/2006/relationships/image" Target="media/image120.png"/><Relationship Id="rId120" Type="http://schemas.openxmlformats.org/officeDocument/2006/relationships/image" Target="media/image119.png"/><Relationship Id="rId12" Type="http://schemas.openxmlformats.org/officeDocument/2006/relationships/image" Target="media/image11.png"/><Relationship Id="rId119" Type="http://schemas.openxmlformats.org/officeDocument/2006/relationships/image" Target="media/image118.png"/><Relationship Id="rId118" Type="http://schemas.openxmlformats.org/officeDocument/2006/relationships/image" Target="media/image117.png"/><Relationship Id="rId117" Type="http://schemas.openxmlformats.org/officeDocument/2006/relationships/image" Target="media/image116.png"/><Relationship Id="rId116" Type="http://schemas.openxmlformats.org/officeDocument/2006/relationships/image" Target="media/image115.png"/><Relationship Id="rId115" Type="http://schemas.openxmlformats.org/officeDocument/2006/relationships/image" Target="media/image114.png"/><Relationship Id="rId114" Type="http://schemas.openxmlformats.org/officeDocument/2006/relationships/image" Target="media/image113.png"/><Relationship Id="rId113" Type="http://schemas.openxmlformats.org/officeDocument/2006/relationships/image" Target="media/image112.png"/><Relationship Id="rId112" Type="http://schemas.openxmlformats.org/officeDocument/2006/relationships/image" Target="media/image111.png"/><Relationship Id="rId111" Type="http://schemas.openxmlformats.org/officeDocument/2006/relationships/image" Target="media/image110.png"/><Relationship Id="rId110" Type="http://schemas.openxmlformats.org/officeDocument/2006/relationships/image" Target="media/image109.png"/><Relationship Id="rId11" Type="http://schemas.openxmlformats.org/officeDocument/2006/relationships/image" Target="media/image10.png"/><Relationship Id="rId109" Type="http://schemas.openxmlformats.org/officeDocument/2006/relationships/image" Target="media/image108.png"/><Relationship Id="rId108" Type="http://schemas.openxmlformats.org/officeDocument/2006/relationships/image" Target="media/image107.png"/><Relationship Id="rId107" Type="http://schemas.openxmlformats.org/officeDocument/2006/relationships/image" Target="media/image106.png"/><Relationship Id="rId106" Type="http://schemas.openxmlformats.org/officeDocument/2006/relationships/image" Target="media/image105.png"/><Relationship Id="rId105" Type="http://schemas.openxmlformats.org/officeDocument/2006/relationships/image" Target="media/image104.png"/><Relationship Id="rId104" Type="http://schemas.openxmlformats.org/officeDocument/2006/relationships/image" Target="media/image103.png"/><Relationship Id="rId103" Type="http://schemas.openxmlformats.org/officeDocument/2006/relationships/image" Target="media/image102.png"/><Relationship Id="rId102" Type="http://schemas.openxmlformats.org/officeDocument/2006/relationships/image" Target="media/image101.png"/><Relationship Id="rId101" Type="http://schemas.openxmlformats.org/officeDocument/2006/relationships/image" Target="media/image100.png"/><Relationship Id="rId100" Type="http://schemas.openxmlformats.org/officeDocument/2006/relationships/image" Target="media/image99.png"/><Relationship Id="rId10" Type="http://schemas.openxmlformats.org/officeDocument/2006/relationships/image" Target="media/image9.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5" Type="http://schemas.openxmlformats.org/officeDocument/2006/relationships/styles" Target="styles.xml"/><Relationship Id="rId4" Type="http://www.wps.cn/officeDocument/2020/cellImage" Target="cellimages.xml"/><Relationship Id="rId3" Type="http://schemas.openxmlformats.org/officeDocument/2006/relationships/sharedStrings" Target="sharedString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B971"/>
  <sheetViews>
    <sheetView tabSelected="1" zoomScale="130" zoomScaleNormal="130" topLeftCell="A21" workbookViewId="0">
      <selection activeCell="E37" sqref="E37"/>
    </sheetView>
  </sheetViews>
  <sheetFormatPr defaultColWidth="12.6285714285714" defaultRowHeight="15.75" customHeight="1"/>
  <cols>
    <col min="1" max="1" width="20.5428571428571" customWidth="1"/>
    <col min="2" max="2" width="10.7619047619048" customWidth="1"/>
    <col min="3" max="3" width="12.7428571428571" customWidth="1"/>
    <col min="4" max="4" width="11.5047619047619" customWidth="1"/>
    <col min="5" max="5" width="9.13333333333333" style="2" customWidth="1"/>
    <col min="6" max="6" width="6.47619047619048" customWidth="1"/>
    <col min="7" max="7" width="12.5904761904762" customWidth="1"/>
    <col min="8" max="8" width="6.37142857142857" customWidth="1"/>
    <col min="9" max="9" width="10.7619047619048" customWidth="1"/>
    <col min="10" max="10" width="6.6" customWidth="1"/>
    <col min="11" max="11" width="10.552380952381" customWidth="1"/>
  </cols>
  <sheetData>
    <row r="1" ht="49" customHeight="1" spans="1:28">
      <c r="A1" s="3" t="s">
        <v>0</v>
      </c>
      <c r="B1" s="3" t="s">
        <v>1</v>
      </c>
      <c r="C1" s="3" t="s">
        <v>2</v>
      </c>
      <c r="D1" s="3" t="s">
        <v>3</v>
      </c>
      <c r="E1" s="3" t="s">
        <v>4</v>
      </c>
      <c r="F1" s="4" t="s">
        <v>5</v>
      </c>
      <c r="G1" s="4" t="s">
        <v>6</v>
      </c>
      <c r="H1" s="4" t="s">
        <v>7</v>
      </c>
      <c r="I1" s="4" t="s">
        <v>8</v>
      </c>
      <c r="J1" s="4" t="s">
        <v>9</v>
      </c>
      <c r="K1" s="4" t="s">
        <v>10</v>
      </c>
      <c r="L1" s="17"/>
      <c r="M1" s="17"/>
      <c r="N1" s="17"/>
      <c r="O1" s="17"/>
      <c r="P1" s="17"/>
      <c r="Q1" s="17"/>
      <c r="R1" s="17"/>
      <c r="S1" s="17"/>
      <c r="T1" s="17"/>
      <c r="U1" s="17"/>
      <c r="V1" s="17"/>
      <c r="W1" s="17"/>
      <c r="X1" s="17"/>
      <c r="Y1" s="17"/>
      <c r="Z1" s="17"/>
      <c r="AA1" s="17"/>
      <c r="AB1" s="17"/>
    </row>
    <row r="2" s="1" customFormat="1" ht="20" customHeight="1" spans="1:11">
      <c r="A2" s="5" t="s">
        <v>11</v>
      </c>
      <c r="B2" s="5" t="s">
        <v>12</v>
      </c>
      <c r="C2" s="5" t="s">
        <v>13</v>
      </c>
      <c r="D2" s="5" t="s">
        <v>14</v>
      </c>
      <c r="E2" s="6" t="str">
        <f>_xlfn.DISPIMG("ID_F9DB243479F04C94A4298018C40F1FB1",1)</f>
        <v>=DISPIMG("ID_F9DB243479F04C94A4298018C40F1FB1",1)</v>
      </c>
      <c r="F2" s="7" t="s">
        <v>15</v>
      </c>
      <c r="G2" s="7" t="str">
        <f>_xlfn.DISPIMG("ID_FD508D57C8B2478483FB513DD5AA04A1",1)</f>
        <v>=DISPIMG("ID_FD508D57C8B2478483FB513DD5AA04A1",1)</v>
      </c>
      <c r="H2" s="7" t="s">
        <v>15</v>
      </c>
      <c r="I2" s="18" t="str">
        <f>_xlfn.DISPIMG("ID_EADACC9BC89547C4849460935F86C651",1)</f>
        <v>=DISPIMG("ID_EADACC9BC89547C4849460935F86C651",1)</v>
      </c>
      <c r="J2" s="7" t="s">
        <v>16</v>
      </c>
      <c r="K2" s="7" t="str">
        <f>_xlfn.DISPIMG("ID_0987376F5F5C41628EDA0F2AF11DBCF1",1)</f>
        <v>=DISPIMG("ID_0987376F5F5C41628EDA0F2AF11DBCF1",1)</v>
      </c>
    </row>
    <row r="3" s="1" customFormat="1" ht="20" customHeight="1" spans="1:11">
      <c r="A3" s="5" t="s">
        <v>11</v>
      </c>
      <c r="B3" s="5" t="s">
        <v>17</v>
      </c>
      <c r="C3" s="5" t="s">
        <v>18</v>
      </c>
      <c r="D3" s="8" t="s">
        <v>14</v>
      </c>
      <c r="E3" s="6" t="str">
        <f>_xlfn.DISPIMG("ID_0CA2C20BD1784641BD53FAA15F55494D",1)</f>
        <v>=DISPIMG("ID_0CA2C20BD1784641BD53FAA15F55494D",1)</v>
      </c>
      <c r="F3" s="7" t="s">
        <v>16</v>
      </c>
      <c r="G3" s="7" t="str">
        <f>_xlfn.DISPIMG("ID_C0042A6416334224A4CAA19A1AD7AD10",1)</f>
        <v>=DISPIMG("ID_C0042A6416334224A4CAA19A1AD7AD10",1)</v>
      </c>
      <c r="H3" s="7" t="s">
        <v>15</v>
      </c>
      <c r="I3" s="9" t="str">
        <f>_xlfn.DISPIMG("ID_21A23705A77B4824ACFE3FC854D42ADB",1)</f>
        <v>=DISPIMG("ID_21A23705A77B4824ACFE3FC854D42ADB",1)</v>
      </c>
      <c r="J3" s="7" t="s">
        <v>16</v>
      </c>
      <c r="K3" s="9" t="str">
        <f>_xlfn.DISPIMG("ID_D97A0E07EFA44D62998FF086AD6DB3E3",1)</f>
        <v>=DISPIMG("ID_D97A0E07EFA44D62998FF086AD6DB3E3",1)</v>
      </c>
    </row>
    <row r="4" s="1" customFormat="1" ht="20" customHeight="1" spans="1:11">
      <c r="A4" s="5" t="s">
        <v>11</v>
      </c>
      <c r="B4" s="5" t="s">
        <v>19</v>
      </c>
      <c r="C4" s="5" t="s">
        <v>20</v>
      </c>
      <c r="D4" s="8" t="s">
        <v>14</v>
      </c>
      <c r="E4" s="6" t="str">
        <f>_xlfn.DISPIMG("ID_9C86F950E16B48C0AA55A18C26F6FD99",1)</f>
        <v>=DISPIMG("ID_9C86F950E16B48C0AA55A18C26F6FD99",1)</v>
      </c>
      <c r="F4" s="7" t="s">
        <v>15</v>
      </c>
      <c r="G4" s="9" t="str">
        <f>_xlfn.DISPIMG("ID_8B30B84BB31B4D0F90D8C74E9D34F95D",1)</f>
        <v>=DISPIMG("ID_8B30B84BB31B4D0F90D8C74E9D34F95D",1)</v>
      </c>
      <c r="H4" s="7" t="s">
        <v>15</v>
      </c>
      <c r="I4" s="9" t="str">
        <f>_xlfn.DISPIMG("ID_6F473DD1FB9A42718275FCA249D38478",1)</f>
        <v>=DISPIMG("ID_6F473DD1FB9A42718275FCA249D38478",1)</v>
      </c>
      <c r="J4" s="7" t="s">
        <v>16</v>
      </c>
      <c r="K4" s="9" t="str">
        <f>_xlfn.DISPIMG("ID_10FB86A1ECA347C3A8D78F704D42C87D",1)</f>
        <v>=DISPIMG("ID_10FB86A1ECA347C3A8D78F704D42C87D",1)</v>
      </c>
    </row>
    <row r="5" s="1" customFormat="1" ht="20" customHeight="1" spans="1:12">
      <c r="A5" s="5" t="s">
        <v>11</v>
      </c>
      <c r="B5" s="5" t="s">
        <v>21</v>
      </c>
      <c r="C5" s="5" t="s">
        <v>22</v>
      </c>
      <c r="D5" s="8" t="s">
        <v>14</v>
      </c>
      <c r="E5" s="6" t="str">
        <f>_xlfn.DISPIMG("ID_E9D14DB2D928440AAFAEBD2B67DF592A",1)</f>
        <v>=DISPIMG("ID_E9D14DB2D928440AAFAEBD2B67DF592A",1)</v>
      </c>
      <c r="F5" s="7" t="s">
        <v>15</v>
      </c>
      <c r="G5" s="9" t="str">
        <f>_xlfn.DISPIMG("ID_2093D878AB424967A9700C27DFDF904C",1)</f>
        <v>=DISPIMG("ID_2093D878AB424967A9700C27DFDF904C",1)</v>
      </c>
      <c r="H5" s="7" t="s">
        <v>15</v>
      </c>
      <c r="I5" s="9" t="str">
        <f>_xlfn.DISPIMG("ID_0BF4B459DADC448590D05694FE4C044E",1)</f>
        <v>=DISPIMG("ID_0BF4B459DADC448590D05694FE4C044E",1)</v>
      </c>
      <c r="J5" s="7" t="s">
        <v>16</v>
      </c>
      <c r="K5" s="9" t="str">
        <f>_xlfn.DISPIMG("ID_34BB278612E0400E80E0B98EC0BC4F37",1)</f>
        <v>=DISPIMG("ID_34BB278612E0400E80E0B98EC0BC4F37",1)</v>
      </c>
      <c r="L5" s="19"/>
    </row>
    <row r="6" s="1" customFormat="1" ht="20" customHeight="1" spans="1:13">
      <c r="A6" s="5" t="s">
        <v>11</v>
      </c>
      <c r="B6" s="5" t="s">
        <v>23</v>
      </c>
      <c r="C6" s="5" t="s">
        <v>24</v>
      </c>
      <c r="D6" s="8" t="s">
        <v>14</v>
      </c>
      <c r="E6" s="6" t="str">
        <f>_xlfn.DISPIMG("ID_D03A2DDC46304EDE945E2E6246C508C7",1)</f>
        <v>=DISPIMG("ID_D03A2DDC46304EDE945E2E6246C508C7",1)</v>
      </c>
      <c r="F6" s="7" t="s">
        <v>15</v>
      </c>
      <c r="G6" s="7" t="str">
        <f>_xlfn.DISPIMG("ID_163CC8FE276E4150A098F7608ABE51FC",1)</f>
        <v>=DISPIMG("ID_163CC8FE276E4150A098F7608ABE51FC",1)</v>
      </c>
      <c r="H6" s="7" t="s">
        <v>15</v>
      </c>
      <c r="I6" s="9" t="str">
        <f>_xlfn.DISPIMG("ID_76C17A6031F04FB2B39ABC12150D509A",1)</f>
        <v>=DISPIMG("ID_76C17A6031F04FB2B39ABC12150D509A",1)</v>
      </c>
      <c r="J6" s="7" t="s">
        <v>16</v>
      </c>
      <c r="K6" s="9" t="str">
        <f>_xlfn.DISPIMG("ID_19692833FA3344F08F37DD0E30A760EB",1)</f>
        <v>=DISPIMG("ID_19692833FA3344F08F37DD0E30A760EB",1)</v>
      </c>
      <c r="M6" s="19"/>
    </row>
    <row r="7" s="1" customFormat="1" ht="20" customHeight="1" spans="1:12">
      <c r="A7" s="5" t="s">
        <v>11</v>
      </c>
      <c r="B7" s="5" t="s">
        <v>25</v>
      </c>
      <c r="C7" s="5" t="s">
        <v>26</v>
      </c>
      <c r="D7" s="8" t="s">
        <v>14</v>
      </c>
      <c r="E7" s="6" t="str">
        <f>_xlfn.DISPIMG("ID_BFE00181D6984C399EB6446BF6ED88E8",1)</f>
        <v>=DISPIMG("ID_BFE00181D6984C399EB6446BF6ED88E8",1)</v>
      </c>
      <c r="F7" s="7" t="s">
        <v>15</v>
      </c>
      <c r="G7" s="9" t="str">
        <f>_xlfn.DISPIMG("ID_1B171941679C4113B8D1A335D6360A97",1)</f>
        <v>=DISPIMG("ID_1B171941679C4113B8D1A335D6360A97",1)</v>
      </c>
      <c r="H7" s="7" t="s">
        <v>15</v>
      </c>
      <c r="I7" s="9" t="str">
        <f>_xlfn.DISPIMG("ID_8032353FFA55466AAB8165EC2C66E2D1",1)</f>
        <v>=DISPIMG("ID_8032353FFA55466AAB8165EC2C66E2D1",1)</v>
      </c>
      <c r="J7" s="7" t="s">
        <v>16</v>
      </c>
      <c r="K7" s="9" t="str">
        <f>_xlfn.DISPIMG("ID_FF36680D8CB443758A5186176F983435",1)</f>
        <v>=DISPIMG("ID_FF36680D8CB443758A5186176F983435",1)</v>
      </c>
      <c r="L7" s="19"/>
    </row>
    <row r="8" s="1" customFormat="1" ht="20" customHeight="1" spans="1:12">
      <c r="A8" s="5" t="s">
        <v>27</v>
      </c>
      <c r="B8" s="5" t="s">
        <v>28</v>
      </c>
      <c r="C8" s="5" t="s">
        <v>29</v>
      </c>
      <c r="D8" s="8" t="s">
        <v>14</v>
      </c>
      <c r="E8" s="6" t="str">
        <f>_xlfn.DISPIMG("ID_47661B7A12C342259F77B5832B2093A3",1)</f>
        <v>=DISPIMG("ID_47661B7A12C342259F77B5832B2093A3",1)</v>
      </c>
      <c r="F8" s="7" t="s">
        <v>15</v>
      </c>
      <c r="G8" s="9" t="str">
        <f>_xlfn.DISPIMG("ID_23CF194B550A46C39F024DF867A6FB23",1)</f>
        <v>=DISPIMG("ID_23CF194B550A46C39F024DF867A6FB23",1)</v>
      </c>
      <c r="H8" s="7" t="s">
        <v>16</v>
      </c>
      <c r="I8" s="9" t="str">
        <f>_xlfn.DISPIMG("ID_E6C7563CB4A7477FAC3CEE9A450A5ED6",1)</f>
        <v>=DISPIMG("ID_E6C7563CB4A7477FAC3CEE9A450A5ED6",1)</v>
      </c>
      <c r="J8" s="7" t="s">
        <v>16</v>
      </c>
      <c r="K8" s="9" t="str">
        <f>_xlfn.DISPIMG("ID_FE6F583AF7344DC497AF52CF644D9524",1)</f>
        <v>=DISPIMG("ID_FE6F583AF7344DC497AF52CF644D9524",1)</v>
      </c>
      <c r="L8" s="19"/>
    </row>
    <row r="9" s="1" customFormat="1" ht="20" customHeight="1" spans="1:11">
      <c r="A9" s="5" t="s">
        <v>27</v>
      </c>
      <c r="B9" s="5" t="s">
        <v>30</v>
      </c>
      <c r="C9" s="5" t="s">
        <v>31</v>
      </c>
      <c r="D9" s="8" t="s">
        <v>14</v>
      </c>
      <c r="E9" s="6" t="str">
        <f>_xlfn.DISPIMG("ID_FB935590C6114E8EA1CE78CE52AE449D",1)</f>
        <v>=DISPIMG("ID_FB935590C6114E8EA1CE78CE52AE449D",1)</v>
      </c>
      <c r="F9" s="7" t="s">
        <v>16</v>
      </c>
      <c r="G9" s="9" t="str">
        <f>_xlfn.DISPIMG("ID_544258C3E6D649CAAAE9602FD003B511",1)</f>
        <v>=DISPIMG("ID_544258C3E6D649CAAAE9602FD003B511",1)</v>
      </c>
      <c r="H9" s="7" t="s">
        <v>16</v>
      </c>
      <c r="I9" s="9" t="str">
        <f>_xlfn.DISPIMG("ID_6ABEF9EB41F34ACE8359B8DFD05D27A2",1)</f>
        <v>=DISPIMG("ID_6ABEF9EB41F34ACE8359B8DFD05D27A2",1)</v>
      </c>
      <c r="J9" s="7" t="s">
        <v>16</v>
      </c>
      <c r="K9" s="9" t="str">
        <f>_xlfn.DISPIMG("ID_1E559F4F8FF447279785F287C43D23AB",1)</f>
        <v>=DISPIMG("ID_1E559F4F8FF447279785F287C43D23AB",1)</v>
      </c>
    </row>
    <row r="10" s="1" customFormat="1" ht="20" customHeight="1" spans="1:11">
      <c r="A10" s="5" t="s">
        <v>27</v>
      </c>
      <c r="B10" s="5" t="s">
        <v>32</v>
      </c>
      <c r="C10" s="5" t="s">
        <v>33</v>
      </c>
      <c r="D10" s="8" t="s">
        <v>14</v>
      </c>
      <c r="E10" s="6" t="str">
        <f>_xlfn.DISPIMG("ID_B68FC23A89EC44548B2F86A7E1D1BF73",1)</f>
        <v>=DISPIMG("ID_B68FC23A89EC44548B2F86A7E1D1BF73",1)</v>
      </c>
      <c r="F10" s="7" t="s">
        <v>16</v>
      </c>
      <c r="G10" s="9" t="str">
        <f>_xlfn.DISPIMG("ID_0E56A0C406414F54B370F77FC8E019E6",1)</f>
        <v>=DISPIMG("ID_0E56A0C406414F54B370F77FC8E019E6",1)</v>
      </c>
      <c r="H10" s="7" t="s">
        <v>16</v>
      </c>
      <c r="I10" s="9" t="str">
        <f>_xlfn.DISPIMG("ID_99CA5CE5C06646B58CDFA967C6089461",1)</f>
        <v>=DISPIMG("ID_99CA5CE5C06646B58CDFA967C6089461",1)</v>
      </c>
      <c r="J10" s="7" t="s">
        <v>16</v>
      </c>
      <c r="K10" s="9" t="str">
        <f>_xlfn.DISPIMG("ID_6B674762B9CA408FA6ADA221B28B83EA",1)</f>
        <v>=DISPIMG("ID_6B674762B9CA408FA6ADA221B28B83EA",1)</v>
      </c>
    </row>
    <row r="11" s="1" customFormat="1" ht="20" customHeight="1" spans="1:11">
      <c r="A11" s="5" t="s">
        <v>27</v>
      </c>
      <c r="B11" s="5" t="s">
        <v>34</v>
      </c>
      <c r="C11" s="5" t="s">
        <v>35</v>
      </c>
      <c r="D11" s="8" t="s">
        <v>14</v>
      </c>
      <c r="E11" s="6" t="str">
        <f>_xlfn.DISPIMG("ID_41E95D3777A74F74B259CA8E5955EBA7",1)</f>
        <v>=DISPIMG("ID_41E95D3777A74F74B259CA8E5955EBA7",1)</v>
      </c>
      <c r="F11" s="7" t="s">
        <v>16</v>
      </c>
      <c r="G11" s="9" t="str">
        <f>_xlfn.DISPIMG("ID_D108EA746B8546E282E07F2534AE7F9B",1)</f>
        <v>=DISPIMG("ID_D108EA746B8546E282E07F2534AE7F9B",1)</v>
      </c>
      <c r="H11" s="7" t="s">
        <v>16</v>
      </c>
      <c r="I11" s="9" t="str">
        <f>_xlfn.DISPIMG("ID_0BFCD3FC15A04E6F82BEB4F5C3C91F71",1)</f>
        <v>=DISPIMG("ID_0BFCD3FC15A04E6F82BEB4F5C3C91F71",1)</v>
      </c>
      <c r="J11" s="7" t="s">
        <v>16</v>
      </c>
      <c r="K11" s="9" t="str">
        <f>_xlfn.DISPIMG("ID_AB2078998FAC45FAA03FAE70FE4F4FAE",1)</f>
        <v>=DISPIMG("ID_AB2078998FAC45FAA03FAE70FE4F4FAE",1)</v>
      </c>
    </row>
    <row r="12" s="1" customFormat="1" ht="20" customHeight="1" spans="1:11">
      <c r="A12" s="5" t="s">
        <v>27</v>
      </c>
      <c r="B12" s="5" t="s">
        <v>36</v>
      </c>
      <c r="C12" s="5" t="s">
        <v>37</v>
      </c>
      <c r="D12" s="8" t="s">
        <v>14</v>
      </c>
      <c r="E12" s="6" t="str">
        <f>_xlfn.DISPIMG("ID_DFDCCB6444904B4083E03326DE4210BA",1)</f>
        <v>=DISPIMG("ID_DFDCCB6444904B4083E03326DE4210BA",1)</v>
      </c>
      <c r="F12" s="7" t="s">
        <v>15</v>
      </c>
      <c r="G12" s="9" t="str">
        <f>_xlfn.DISPIMG("ID_F0FDFD97FAD24252A271BEFD97D1BAC0",1)</f>
        <v>=DISPIMG("ID_F0FDFD97FAD24252A271BEFD97D1BAC0",1)</v>
      </c>
      <c r="H12" s="7" t="s">
        <v>15</v>
      </c>
      <c r="I12" s="9" t="str">
        <f>_xlfn.DISPIMG("ID_36951B34FCB440E3B7219540EEFFBE6A",1)</f>
        <v>=DISPIMG("ID_36951B34FCB440E3B7219540EEFFBE6A",1)</v>
      </c>
      <c r="J12" s="7" t="s">
        <v>16</v>
      </c>
      <c r="K12" s="9" t="str">
        <f>_xlfn.DISPIMG("ID_60B8B17B5CAC41979A92E2C689297C29",1)</f>
        <v>=DISPIMG("ID_60B8B17B5CAC41979A92E2C689297C29",1)</v>
      </c>
    </row>
    <row r="13" s="1" customFormat="1" ht="20" customHeight="1" spans="1:11">
      <c r="A13" s="5" t="s">
        <v>27</v>
      </c>
      <c r="B13" s="5" t="s">
        <v>38</v>
      </c>
      <c r="C13" s="5" t="s">
        <v>39</v>
      </c>
      <c r="D13" s="8" t="s">
        <v>14</v>
      </c>
      <c r="E13" s="6" t="str">
        <f>_xlfn.DISPIMG("ID_28E938FB90764BD5B057B10483DE3B20",1)</f>
        <v>=DISPIMG("ID_28E938FB90764BD5B057B10483DE3B20",1)</v>
      </c>
      <c r="F13" s="7" t="s">
        <v>15</v>
      </c>
      <c r="G13" s="9" t="str">
        <f>_xlfn.DISPIMG("ID_B7CB786110664F45BF1B47CFB402946E",1)</f>
        <v>=DISPIMG("ID_B7CB786110664F45BF1B47CFB402946E",1)</v>
      </c>
      <c r="H13" s="7" t="s">
        <v>15</v>
      </c>
      <c r="I13" s="9" t="str">
        <f>_xlfn.DISPIMG("ID_7449A36620B24B8C934A1D4171F505D5",1)</f>
        <v>=DISPIMG("ID_7449A36620B24B8C934A1D4171F505D5",1)</v>
      </c>
      <c r="J13" s="7" t="s">
        <v>16</v>
      </c>
      <c r="K13" s="9" t="str">
        <f>_xlfn.DISPIMG("ID_C2B9606FA77649D0817E034BAD29B139",1)</f>
        <v>=DISPIMG("ID_C2B9606FA77649D0817E034BAD29B139",1)</v>
      </c>
    </row>
    <row r="14" s="1" customFormat="1" ht="20" customHeight="1" spans="1:11">
      <c r="A14" s="5" t="s">
        <v>40</v>
      </c>
      <c r="B14" s="5" t="s">
        <v>41</v>
      </c>
      <c r="C14" s="5" t="s">
        <v>42</v>
      </c>
      <c r="D14" s="5" t="s">
        <v>14</v>
      </c>
      <c r="E14" s="6" t="str">
        <f>_xlfn.DISPIMG("ID_4EBC36C792D74C1F938ADBFE14B2D2C2",1)</f>
        <v>=DISPIMG("ID_4EBC36C792D74C1F938ADBFE14B2D2C2",1)</v>
      </c>
      <c r="F14" s="7" t="s">
        <v>15</v>
      </c>
      <c r="G14" s="9" t="str">
        <f>_xlfn.DISPIMG("ID_F1C516E7D44D4D0E811EEBB715269953",1)</f>
        <v>=DISPIMG("ID_F1C516E7D44D4D0E811EEBB715269953",1)</v>
      </c>
      <c r="H14" s="7" t="s">
        <v>15</v>
      </c>
      <c r="I14" s="9" t="str">
        <f>_xlfn.DISPIMG("ID_9D9D19653CDE42649366F3C989AF5110",1)</f>
        <v>=DISPIMG("ID_9D9D19653CDE42649366F3C989AF5110",1)</v>
      </c>
      <c r="J14" s="7" t="s">
        <v>16</v>
      </c>
      <c r="K14" s="9" t="str">
        <f>_xlfn.DISPIMG("ID_EF27BA813F3D4687AADD9CDEFD620AD8",1)</f>
        <v>=DISPIMG("ID_EF27BA813F3D4687AADD9CDEFD620AD8",1)</v>
      </c>
    </row>
    <row r="15" s="1" customFormat="1" ht="20" customHeight="1" spans="1:11">
      <c r="A15" s="5" t="s">
        <v>40</v>
      </c>
      <c r="B15" s="5" t="s">
        <v>43</v>
      </c>
      <c r="C15" s="5" t="s">
        <v>44</v>
      </c>
      <c r="D15" s="5" t="s">
        <v>14</v>
      </c>
      <c r="E15" s="6" t="str">
        <f>_xlfn.DISPIMG("ID_4CE8038B5D0D47BB876B854B65FA0503",1)</f>
        <v>=DISPIMG("ID_4CE8038B5D0D47BB876B854B65FA0503",1)</v>
      </c>
      <c r="F15" s="7" t="s">
        <v>15</v>
      </c>
      <c r="G15" s="9" t="str">
        <f>_xlfn.DISPIMG("ID_244F794A165148BDABBB37845EE2CF36",1)</f>
        <v>=DISPIMG("ID_244F794A165148BDABBB37845EE2CF36",1)</v>
      </c>
      <c r="H15" s="7" t="s">
        <v>15</v>
      </c>
      <c r="I15" s="9" t="str">
        <f>_xlfn.DISPIMG("ID_D257701DB6FC4FEBB37EF13C04B76FCA",1)</f>
        <v>=DISPIMG("ID_D257701DB6FC4FEBB37EF13C04B76FCA",1)</v>
      </c>
      <c r="J15" s="7" t="s">
        <v>16</v>
      </c>
      <c r="K15" s="9" t="str">
        <f>_xlfn.DISPIMG("ID_08382FA83DEE408D924423CAB41F273B",1)</f>
        <v>=DISPIMG("ID_08382FA83DEE408D924423CAB41F273B",1)</v>
      </c>
    </row>
    <row r="16" s="1" customFormat="1" ht="20" customHeight="1" spans="1:11">
      <c r="A16" s="5" t="s">
        <v>40</v>
      </c>
      <c r="B16" s="10" t="s">
        <v>45</v>
      </c>
      <c r="C16" s="5" t="s">
        <v>46</v>
      </c>
      <c r="D16" s="5" t="s">
        <v>14</v>
      </c>
      <c r="E16" s="6" t="str">
        <f>_xlfn.DISPIMG("ID_2E8685BC62D549F0BD9431F76A7A7331",1)</f>
        <v>=DISPIMG("ID_2E8685BC62D549F0BD9431F76A7A7331",1)</v>
      </c>
      <c r="F16" s="7" t="s">
        <v>15</v>
      </c>
      <c r="G16" s="9" t="str">
        <f>_xlfn.DISPIMG("ID_815F8A0EABCE40CB84D07700B3BA9751",1)</f>
        <v>=DISPIMG("ID_815F8A0EABCE40CB84D07700B3BA9751",1)</v>
      </c>
      <c r="H16" s="7" t="s">
        <v>16</v>
      </c>
      <c r="I16" s="9" t="str">
        <f>_xlfn.DISPIMG("ID_AE1AB958EF484E3A93047BB1D9449530",1)</f>
        <v>=DISPIMG("ID_AE1AB958EF484E3A93047BB1D9449530",1)</v>
      </c>
      <c r="J16" s="7" t="s">
        <v>16</v>
      </c>
      <c r="K16" s="9" t="str">
        <f>_xlfn.DISPIMG("ID_CBF53E9F864147ADB92A0E23D12A5315",1)</f>
        <v>=DISPIMG("ID_CBF53E9F864147ADB92A0E23D12A5315",1)</v>
      </c>
    </row>
    <row r="17" s="1" customFormat="1" ht="20" customHeight="1" spans="1:28">
      <c r="A17" s="11" t="s">
        <v>40</v>
      </c>
      <c r="B17" s="11" t="s">
        <v>47</v>
      </c>
      <c r="C17" s="11" t="s">
        <v>48</v>
      </c>
      <c r="D17" s="11" t="s">
        <v>14</v>
      </c>
      <c r="E17" s="6" t="str">
        <f>_xlfn.DISPIMG("ID_D11C59E58A8A4FFABEA4C3E1D3DF5DD1",1)</f>
        <v>=DISPIMG("ID_D11C59E58A8A4FFABEA4C3E1D3DF5DD1",1)</v>
      </c>
      <c r="F17" s="12" t="s">
        <v>15</v>
      </c>
      <c r="G17" s="9" t="str">
        <f>_xlfn.DISPIMG("ID_F8C59872AAC945389571C066031F4FD0",1)</f>
        <v>=DISPIMG("ID_F8C59872AAC945389571C066031F4FD0",1)</v>
      </c>
      <c r="H17" s="12" t="s">
        <v>15</v>
      </c>
      <c r="I17" s="9" t="str">
        <f>_xlfn.DISPIMG("ID_2B27FC2C678B47EB8E897ECE3F9FEFE3",1)</f>
        <v>=DISPIMG("ID_2B27FC2C678B47EB8E897ECE3F9FEFE3",1)</v>
      </c>
      <c r="J17" s="12" t="s">
        <v>15</v>
      </c>
      <c r="K17" s="9" t="str">
        <f>_xlfn.DISPIMG("ID_53B07308C35E4BAE9BBC9C3B3D0D08CB",1)</f>
        <v>=DISPIMG("ID_53B07308C35E4BAE9BBC9C3B3D0D08CB",1)</v>
      </c>
      <c r="L17" s="20"/>
      <c r="M17" s="20"/>
      <c r="N17" s="20"/>
      <c r="O17" s="20"/>
      <c r="P17" s="20"/>
      <c r="Q17" s="20"/>
      <c r="R17" s="20"/>
      <c r="S17" s="20"/>
      <c r="T17" s="20"/>
      <c r="U17" s="20"/>
      <c r="V17" s="20"/>
      <c r="W17" s="20"/>
      <c r="X17" s="20"/>
      <c r="Y17" s="20"/>
      <c r="Z17" s="20"/>
      <c r="AA17" s="20"/>
      <c r="AB17" s="20"/>
    </row>
    <row r="18" s="1" customFormat="1" ht="20" customHeight="1" spans="1:28">
      <c r="A18" s="11" t="s">
        <v>40</v>
      </c>
      <c r="B18" s="11" t="s">
        <v>49</v>
      </c>
      <c r="C18" s="11" t="s">
        <v>50</v>
      </c>
      <c r="D18" s="11" t="s">
        <v>14</v>
      </c>
      <c r="E18" s="6" t="str">
        <f>_xlfn.DISPIMG("ID_2B298C80FBFF4D9D8E033CAEE468C980",1)</f>
        <v>=DISPIMG("ID_2B298C80FBFF4D9D8E033CAEE468C980",1)</v>
      </c>
      <c r="F18" s="12" t="s">
        <v>15</v>
      </c>
      <c r="G18" s="9" t="str">
        <f>_xlfn.DISPIMG("ID_744E571205744E9CBE57C785AF3F46AC",1)</f>
        <v>=DISPIMG("ID_744E571205744E9CBE57C785AF3F46AC",1)</v>
      </c>
      <c r="H18" s="12" t="s">
        <v>15</v>
      </c>
      <c r="I18" s="9" t="str">
        <f>_xlfn.DISPIMG("ID_F74FACB5BD3B4198A7BD4487FEF4783D",1)</f>
        <v>=DISPIMG("ID_F74FACB5BD3B4198A7BD4487FEF4783D",1)</v>
      </c>
      <c r="J18" s="12" t="s">
        <v>16</v>
      </c>
      <c r="K18" s="9" t="str">
        <f>_xlfn.DISPIMG("ID_0DCB3B7B0E2D4087AA36E21EE32D89E7",1)</f>
        <v>=DISPIMG("ID_0DCB3B7B0E2D4087AA36E21EE32D89E7",1)</v>
      </c>
      <c r="L18" s="20"/>
      <c r="M18" s="20"/>
      <c r="N18" s="21"/>
      <c r="O18" s="20"/>
      <c r="P18" s="20"/>
      <c r="Q18" s="20"/>
      <c r="R18" s="20"/>
      <c r="S18" s="20"/>
      <c r="T18" s="20"/>
      <c r="U18" s="20"/>
      <c r="V18" s="20"/>
      <c r="W18" s="20"/>
      <c r="X18" s="20"/>
      <c r="Y18" s="20"/>
      <c r="Z18" s="20"/>
      <c r="AA18" s="20"/>
      <c r="AB18" s="20"/>
    </row>
    <row r="19" s="1" customFormat="1" ht="20" customHeight="1" spans="1:28">
      <c r="A19" s="11" t="s">
        <v>40</v>
      </c>
      <c r="B19" s="11" t="s">
        <v>51</v>
      </c>
      <c r="C19" s="11" t="s">
        <v>52</v>
      </c>
      <c r="D19" s="11" t="s">
        <v>14</v>
      </c>
      <c r="E19" s="6" t="str">
        <f>_xlfn.DISPIMG("ID_C37DE7F31E3543C5BEF1EEFD159188C3",1)</f>
        <v>=DISPIMG("ID_C37DE7F31E3543C5BEF1EEFD159188C3",1)</v>
      </c>
      <c r="F19" s="12" t="s">
        <v>16</v>
      </c>
      <c r="G19" s="9" t="str">
        <f>_xlfn.DISPIMG("ID_7555F2BED2DB4B79BECD6AFA8C3996BA",1)</f>
        <v>=DISPIMG("ID_7555F2BED2DB4B79BECD6AFA8C3996BA",1)</v>
      </c>
      <c r="H19" s="12" t="s">
        <v>15</v>
      </c>
      <c r="I19" s="9" t="str">
        <f>_xlfn.DISPIMG("ID_904C556B90A84358BD6CCC39B774A936",1)</f>
        <v>=DISPIMG("ID_904C556B90A84358BD6CCC39B774A936",1)</v>
      </c>
      <c r="J19" s="12" t="s">
        <v>16</v>
      </c>
      <c r="K19" s="9" t="str">
        <f>_xlfn.DISPIMG("ID_FD06ED2D666D45F9A699D1549C6E1849",1)</f>
        <v>=DISPIMG("ID_FD06ED2D666D45F9A699D1549C6E1849",1)</v>
      </c>
      <c r="L19" s="20"/>
      <c r="M19" s="20"/>
      <c r="N19" s="20"/>
      <c r="O19" s="20"/>
      <c r="P19" s="20"/>
      <c r="Q19" s="20"/>
      <c r="R19" s="20"/>
      <c r="S19" s="20"/>
      <c r="T19" s="20"/>
      <c r="U19" s="20"/>
      <c r="V19" s="20"/>
      <c r="W19" s="20"/>
      <c r="X19" s="20"/>
      <c r="Y19" s="20"/>
      <c r="Z19" s="20"/>
      <c r="AA19" s="20"/>
      <c r="AB19" s="20"/>
    </row>
    <row r="20" s="1" customFormat="1" ht="20" customHeight="1" spans="1:11">
      <c r="A20" s="5" t="s">
        <v>53</v>
      </c>
      <c r="B20" s="5" t="s">
        <v>54</v>
      </c>
      <c r="C20" s="5" t="s">
        <v>55</v>
      </c>
      <c r="D20" s="5" t="s">
        <v>14</v>
      </c>
      <c r="E20" s="6" t="str">
        <f>_xlfn.DISPIMG("ID_B799811F0F6640AABB4389789C3FDAB6",1)</f>
        <v>=DISPIMG("ID_B799811F0F6640AABB4389789C3FDAB6",1)</v>
      </c>
      <c r="F20" s="7" t="s">
        <v>16</v>
      </c>
      <c r="G20" s="9" t="str">
        <f>_xlfn.DISPIMG("ID_E0B895164E9142B0978ECEC9FC6DFE2E",1)</f>
        <v>=DISPIMG("ID_E0B895164E9142B0978ECEC9FC6DFE2E",1)</v>
      </c>
      <c r="H20" s="7" t="s">
        <v>16</v>
      </c>
      <c r="I20" s="9" t="str">
        <f>_xlfn.DISPIMG("ID_DE5D8748784142908E544C522DEE9E7F",1)</f>
        <v>=DISPIMG("ID_DE5D8748784142908E544C522DEE9E7F",1)</v>
      </c>
      <c r="J20" s="7" t="s">
        <v>16</v>
      </c>
      <c r="K20" s="9" t="str">
        <f>_xlfn.DISPIMG("ID_CF9023F1879749BDAD4FBF3FA1A1A563",1)</f>
        <v>=DISPIMG("ID_CF9023F1879749BDAD4FBF3FA1A1A563",1)</v>
      </c>
    </row>
    <row r="21" s="1" customFormat="1" ht="20" customHeight="1" spans="1:11">
      <c r="A21" s="5" t="s">
        <v>53</v>
      </c>
      <c r="B21" s="5" t="s">
        <v>56</v>
      </c>
      <c r="C21" s="5" t="s">
        <v>57</v>
      </c>
      <c r="D21" s="5" t="s">
        <v>14</v>
      </c>
      <c r="E21" s="6" t="str">
        <f>_xlfn.DISPIMG("ID_183230341E9F4263836D4ECA1B6C8E25",1)</f>
        <v>=DISPIMG("ID_183230341E9F4263836D4ECA1B6C8E25",1)</v>
      </c>
      <c r="F21" s="7" t="s">
        <v>16</v>
      </c>
      <c r="G21" s="9" t="str">
        <f>_xlfn.DISPIMG("ID_444A298358C442DABFF339FED85546B3",1)</f>
        <v>=DISPIMG("ID_444A298358C442DABFF339FED85546B3",1)</v>
      </c>
      <c r="H21" s="7" t="s">
        <v>16</v>
      </c>
      <c r="I21" s="9" t="str">
        <f>_xlfn.DISPIMG("ID_0878E3BA2A8C479A8991F7FB0B9E04E2",1)</f>
        <v>=DISPIMG("ID_0878E3BA2A8C479A8991F7FB0B9E04E2",1)</v>
      </c>
      <c r="J21" s="7" t="s">
        <v>16</v>
      </c>
      <c r="K21" s="9" t="str">
        <f>_xlfn.DISPIMG("ID_69E27D4451E1465EAE1D6A94DB5D43EE",1)</f>
        <v>=DISPIMG("ID_69E27D4451E1465EAE1D6A94DB5D43EE",1)</v>
      </c>
    </row>
    <row r="22" s="1" customFormat="1" ht="20" customHeight="1" spans="1:11">
      <c r="A22" s="5" t="s">
        <v>53</v>
      </c>
      <c r="B22" s="5" t="s">
        <v>58</v>
      </c>
      <c r="C22" s="5" t="s">
        <v>59</v>
      </c>
      <c r="D22" s="5" t="s">
        <v>14</v>
      </c>
      <c r="E22" s="6" t="str">
        <f>_xlfn.DISPIMG("ID_07927602D31741D2BF4C4604D1E24A66",1)</f>
        <v>=DISPIMG("ID_07927602D31741D2BF4C4604D1E24A66",1)</v>
      </c>
      <c r="F22" s="7" t="s">
        <v>16</v>
      </c>
      <c r="G22" s="9" t="str">
        <f>_xlfn.DISPIMG("ID_870C2D3006294182980EEDDE4750616D",1)</f>
        <v>=DISPIMG("ID_870C2D3006294182980EEDDE4750616D",1)</v>
      </c>
      <c r="H22" s="7" t="s">
        <v>16</v>
      </c>
      <c r="I22" s="9" t="str">
        <f>_xlfn.DISPIMG("ID_4F91FF23EA1C4EA7AD315A61CFF27C16",1)</f>
        <v>=DISPIMG("ID_4F91FF23EA1C4EA7AD315A61CFF27C16",1)</v>
      </c>
      <c r="J22" s="7" t="s">
        <v>16</v>
      </c>
      <c r="K22" s="9" t="str">
        <f>_xlfn.DISPIMG("ID_F2372EF5B76444A6A814C469F6088ED8",1)</f>
        <v>=DISPIMG("ID_F2372EF5B76444A6A814C469F6088ED8",1)</v>
      </c>
    </row>
    <row r="23" s="1" customFormat="1" ht="20" customHeight="1" spans="1:11">
      <c r="A23" s="5" t="s">
        <v>53</v>
      </c>
      <c r="B23" s="5" t="s">
        <v>60</v>
      </c>
      <c r="C23" s="5" t="s">
        <v>61</v>
      </c>
      <c r="D23" s="5" t="s">
        <v>14</v>
      </c>
      <c r="E23" s="6" t="str">
        <f>_xlfn.DISPIMG("ID_318DE5AF024B4A37B6CD8938B9319562",1)</f>
        <v>=DISPIMG("ID_318DE5AF024B4A37B6CD8938B9319562",1)</v>
      </c>
      <c r="F23" s="7" t="s">
        <v>16</v>
      </c>
      <c r="G23" s="9" t="str">
        <f>_xlfn.DISPIMG("ID_3346FBDB361C485AAC0BFE1C46C81DCC",1)</f>
        <v>=DISPIMG("ID_3346FBDB361C485AAC0BFE1C46C81DCC",1)</v>
      </c>
      <c r="H23" s="7" t="s">
        <v>16</v>
      </c>
      <c r="I23" s="9" t="str">
        <f>_xlfn.DISPIMG("ID_F0DF79790D3845519D4B45A46567B9E8",1)</f>
        <v>=DISPIMG("ID_F0DF79790D3845519D4B45A46567B9E8",1)</v>
      </c>
      <c r="J23" s="7" t="s">
        <v>16</v>
      </c>
      <c r="K23" s="9" t="str">
        <f>_xlfn.DISPIMG("ID_5D5C8788400349D09615FC9B37E62770",1)</f>
        <v>=DISPIMG("ID_5D5C8788400349D09615FC9B37E62770",1)</v>
      </c>
    </row>
    <row r="24" s="1" customFormat="1" ht="20" customHeight="1" spans="1:11">
      <c r="A24" s="5" t="s">
        <v>53</v>
      </c>
      <c r="B24" s="5" t="s">
        <v>62</v>
      </c>
      <c r="C24" s="5" t="s">
        <v>63</v>
      </c>
      <c r="D24" s="5" t="s">
        <v>14</v>
      </c>
      <c r="E24" s="6" t="str">
        <f>_xlfn.DISPIMG("ID_1F5E6FE4336C4FE19CE413F65CCBFDD4",1)</f>
        <v>=DISPIMG("ID_1F5E6FE4336C4FE19CE413F65CCBFDD4",1)</v>
      </c>
      <c r="F24" s="7" t="s">
        <v>15</v>
      </c>
      <c r="G24" s="9" t="str">
        <f>_xlfn.DISPIMG("ID_4ED8F87ED0CA424EA9C3BF929CF28C7C",1)</f>
        <v>=DISPIMG("ID_4ED8F87ED0CA424EA9C3BF929CF28C7C",1)</v>
      </c>
      <c r="H24" s="7" t="s">
        <v>16</v>
      </c>
      <c r="I24" s="9" t="str">
        <f>_xlfn.DISPIMG("ID_EBB1E928FDAC48228D8876880FEFB78D",1)</f>
        <v>=DISPIMG("ID_EBB1E928FDAC48228D8876880FEFB78D",1)</v>
      </c>
      <c r="J24" s="7" t="s">
        <v>16</v>
      </c>
      <c r="K24" s="9" t="str">
        <f>_xlfn.DISPIMG("ID_806C799FC1D24B95AE639AD36EB6C306",1)</f>
        <v>=DISPIMG("ID_806C799FC1D24B95AE639AD36EB6C306",1)</v>
      </c>
    </row>
    <row r="25" s="1" customFormat="1" ht="20" customHeight="1" spans="1:11">
      <c r="A25" s="5" t="s">
        <v>53</v>
      </c>
      <c r="B25" s="5" t="s">
        <v>64</v>
      </c>
      <c r="C25" s="5" t="s">
        <v>65</v>
      </c>
      <c r="D25" s="5" t="s">
        <v>14</v>
      </c>
      <c r="E25" s="6" t="str">
        <f>_xlfn.DISPIMG("ID_CFE913C91DF84918906EFB830629D9EE",1)</f>
        <v>=DISPIMG("ID_CFE913C91DF84918906EFB830629D9EE",1)</v>
      </c>
      <c r="F25" s="7" t="s">
        <v>16</v>
      </c>
      <c r="G25" s="9" t="str">
        <f>_xlfn.DISPIMG("ID_91C43BFDCDCF4DC1908838D2BA4281D6",1)</f>
        <v>=DISPIMG("ID_91C43BFDCDCF4DC1908838D2BA4281D6",1)</v>
      </c>
      <c r="H25" s="7" t="s">
        <v>16</v>
      </c>
      <c r="I25" s="9" t="str">
        <f>_xlfn.DISPIMG("ID_7F2D1785F4B04BBD91E2C5E28A509E25",1)</f>
        <v>=DISPIMG("ID_7F2D1785F4B04BBD91E2C5E28A509E25",1)</v>
      </c>
      <c r="J25" s="7" t="s">
        <v>16</v>
      </c>
      <c r="K25" s="9" t="str">
        <f>_xlfn.DISPIMG("ID_C49EC3DDAA9B42E4B274E918B19D4E4E",1)</f>
        <v>=DISPIMG("ID_C49EC3DDAA9B42E4B274E918B19D4E4E",1)</v>
      </c>
    </row>
    <row r="26" s="1" customFormat="1" ht="20" customHeight="1" spans="1:11">
      <c r="A26" s="5" t="s">
        <v>66</v>
      </c>
      <c r="B26" s="5" t="s">
        <v>67</v>
      </c>
      <c r="C26" s="5" t="s">
        <v>68</v>
      </c>
      <c r="D26" s="5" t="s">
        <v>14</v>
      </c>
      <c r="E26" s="6" t="str">
        <f>_xlfn.DISPIMG("ID_C86B83953A8E42EC9B1A60C9B0E99D05",1)</f>
        <v>=DISPIMG("ID_C86B83953A8E42EC9B1A60C9B0E99D05",1)</v>
      </c>
      <c r="F26" s="7" t="s">
        <v>16</v>
      </c>
      <c r="G26" s="9" t="str">
        <f>_xlfn.DISPIMG("ID_50359D1FDAE44F619E87201F7A9247DE",1)</f>
        <v>=DISPIMG("ID_50359D1FDAE44F619E87201F7A9247DE",1)</v>
      </c>
      <c r="H26" s="7" t="s">
        <v>16</v>
      </c>
      <c r="I26" s="9" t="str">
        <f>_xlfn.DISPIMG("ID_A7AC17AA56F443A2A352E39A8FD22841",1)</f>
        <v>=DISPIMG("ID_A7AC17AA56F443A2A352E39A8FD22841",1)</v>
      </c>
      <c r="J26" s="7" t="s">
        <v>15</v>
      </c>
      <c r="K26" s="9" t="str">
        <f>_xlfn.DISPIMG("ID_B295509C88F54A33867867BD5445DCCD",1)</f>
        <v>=DISPIMG("ID_B295509C88F54A33867867BD5445DCCD",1)</v>
      </c>
    </row>
    <row r="27" s="1" customFormat="1" ht="20" customHeight="1" spans="1:11">
      <c r="A27" s="5" t="s">
        <v>66</v>
      </c>
      <c r="B27" s="5" t="s">
        <v>69</v>
      </c>
      <c r="C27" s="5" t="s">
        <v>70</v>
      </c>
      <c r="D27" s="5" t="s">
        <v>14</v>
      </c>
      <c r="E27" s="6" t="str">
        <f>_xlfn.DISPIMG("ID_F69808BE34884126803B2872BAB5B09B",1)</f>
        <v>=DISPIMG("ID_F69808BE34884126803B2872BAB5B09B",1)</v>
      </c>
      <c r="F27" s="7" t="s">
        <v>16</v>
      </c>
      <c r="G27" s="9" t="str">
        <f>_xlfn.DISPIMG("ID_B38D9BEA4E354738B4293EB45EEDCB3D",1)</f>
        <v>=DISPIMG("ID_B38D9BEA4E354738B4293EB45EEDCB3D",1)</v>
      </c>
      <c r="H27" s="7" t="s">
        <v>16</v>
      </c>
      <c r="I27" s="9" t="str">
        <f>_xlfn.DISPIMG("ID_FE5C7C7CC2F44694B6F8E57FBE984DF5",1)</f>
        <v>=DISPIMG("ID_FE5C7C7CC2F44694B6F8E57FBE984DF5",1)</v>
      </c>
      <c r="J27" s="7" t="s">
        <v>16</v>
      </c>
      <c r="K27" s="9" t="str">
        <f>_xlfn.DISPIMG("ID_955EB80D8B434394A84C7BE6145A583D",1)</f>
        <v>=DISPIMG("ID_955EB80D8B434394A84C7BE6145A583D",1)</v>
      </c>
    </row>
    <row r="28" s="1" customFormat="1" ht="20" customHeight="1" spans="1:11">
      <c r="A28" s="5" t="s">
        <v>66</v>
      </c>
      <c r="B28" s="5" t="s">
        <v>71</v>
      </c>
      <c r="C28" s="5" t="s">
        <v>72</v>
      </c>
      <c r="D28" s="5" t="s">
        <v>14</v>
      </c>
      <c r="E28" s="6" t="str">
        <f>_xlfn.DISPIMG("ID_D5ED03A2A93F4DECADC519AD7FCB8B7E",1)</f>
        <v>=DISPIMG("ID_D5ED03A2A93F4DECADC519AD7FCB8B7E",1)</v>
      </c>
      <c r="F28" s="7" t="s">
        <v>16</v>
      </c>
      <c r="G28" s="9" t="str">
        <f>_xlfn.DISPIMG("ID_8E7FE2BEE77C4C728D014715BA2ABCF2",1)</f>
        <v>=DISPIMG("ID_8E7FE2BEE77C4C728D014715BA2ABCF2",1)</v>
      </c>
      <c r="H28" s="7" t="s">
        <v>15</v>
      </c>
      <c r="I28" s="9" t="str">
        <f>_xlfn.DISPIMG("ID_20322CACA62E4B878FCF7E809F93634F",1)</f>
        <v>=DISPIMG("ID_20322CACA62E4B878FCF7E809F93634F",1)</v>
      </c>
      <c r="J28" s="7" t="s">
        <v>16</v>
      </c>
      <c r="K28" s="9" t="str">
        <f>_xlfn.DISPIMG("ID_79EA804F894F402090ABC5FA6C465220",1)</f>
        <v>=DISPIMG("ID_79EA804F894F402090ABC5FA6C465220",1)</v>
      </c>
    </row>
    <row r="29" s="1" customFormat="1" ht="20" customHeight="1" spans="1:11">
      <c r="A29" s="5" t="s">
        <v>66</v>
      </c>
      <c r="B29" s="5" t="s">
        <v>73</v>
      </c>
      <c r="C29" s="5" t="s">
        <v>74</v>
      </c>
      <c r="D29" s="5" t="s">
        <v>14</v>
      </c>
      <c r="E29" s="6" t="str">
        <f>_xlfn.DISPIMG("ID_C5844F4DC2034FE5A0DF48C33F329D13",1)</f>
        <v>=DISPIMG("ID_C5844F4DC2034FE5A0DF48C33F329D13",1)</v>
      </c>
      <c r="F29" s="7" t="s">
        <v>15</v>
      </c>
      <c r="G29" s="9" t="str">
        <f>_xlfn.DISPIMG("ID_BE403577AE3C48E99D4E14A4B0D9F794",1)</f>
        <v>=DISPIMG("ID_BE403577AE3C48E99D4E14A4B0D9F794",1)</v>
      </c>
      <c r="H29" s="7" t="s">
        <v>15</v>
      </c>
      <c r="I29" s="9" t="str">
        <f>_xlfn.DISPIMG("ID_89223D94A201496FA738F056064F229A",1)</f>
        <v>=DISPIMG("ID_89223D94A201496FA738F056064F229A",1)</v>
      </c>
      <c r="J29" s="7" t="s">
        <v>16</v>
      </c>
      <c r="K29" s="9" t="str">
        <f>_xlfn.DISPIMG("ID_F2392ECAEFF04CF1A4B76CE725474CCE",1)</f>
        <v>=DISPIMG("ID_F2392ECAEFF04CF1A4B76CE725474CCE",1)</v>
      </c>
    </row>
    <row r="30" s="1" customFormat="1" ht="20" customHeight="1" spans="1:11">
      <c r="A30" s="5" t="s">
        <v>66</v>
      </c>
      <c r="B30" s="5" t="s">
        <v>75</v>
      </c>
      <c r="C30" s="5" t="s">
        <v>76</v>
      </c>
      <c r="D30" s="5" t="s">
        <v>14</v>
      </c>
      <c r="E30" s="6" t="str">
        <f>_xlfn.DISPIMG("ID_83E33FD64258446C843FFA0A2C44F939",1)</f>
        <v>=DISPIMG("ID_83E33FD64258446C843FFA0A2C44F939",1)</v>
      </c>
      <c r="F30" s="7" t="s">
        <v>15</v>
      </c>
      <c r="G30" s="9" t="str">
        <f>_xlfn.DISPIMG("ID_D8C4E01583FC4B1FBEFFDBA2E5FED27E",1)</f>
        <v>=DISPIMG("ID_D8C4E01583FC4B1FBEFFDBA2E5FED27E",1)</v>
      </c>
      <c r="H30" s="7" t="s">
        <v>15</v>
      </c>
      <c r="I30" s="9" t="str">
        <f>_xlfn.DISPIMG("ID_566E78CECC68431DB954873468D0D8F1",1)</f>
        <v>=DISPIMG("ID_566E78CECC68431DB954873468D0D8F1",1)</v>
      </c>
      <c r="J30" s="7" t="s">
        <v>16</v>
      </c>
      <c r="K30" s="9" t="str">
        <f>_xlfn.DISPIMG("ID_DAE8E9D5657F454CB98AE1EB020AFF85",1)</f>
        <v>=DISPIMG("ID_DAE8E9D5657F454CB98AE1EB020AFF85",1)</v>
      </c>
    </row>
    <row r="31" s="1" customFormat="1" ht="20" customHeight="1" spans="1:11">
      <c r="A31" s="5" t="s">
        <v>66</v>
      </c>
      <c r="B31" s="5" t="s">
        <v>77</v>
      </c>
      <c r="C31" s="5" t="s">
        <v>78</v>
      </c>
      <c r="D31" s="5" t="s">
        <v>14</v>
      </c>
      <c r="E31" s="6" t="str">
        <f>_xlfn.DISPIMG("ID_F034091794BB4B119F922240BA9CE03F",1)</f>
        <v>=DISPIMG("ID_F034091794BB4B119F922240BA9CE03F",1)</v>
      </c>
      <c r="F31" s="7" t="s">
        <v>16</v>
      </c>
      <c r="G31" s="9" t="str">
        <f>_xlfn.DISPIMG("ID_87E4879F687047D18A429E6F143CC5C4",1)</f>
        <v>=DISPIMG("ID_87E4879F687047D18A429E6F143CC5C4",1)</v>
      </c>
      <c r="H31" s="7" t="s">
        <v>16</v>
      </c>
      <c r="I31" s="9" t="str">
        <f>_xlfn.DISPIMG("ID_5B831B98A2D54DDE82825A05BD03BA2B",1)</f>
        <v>=DISPIMG("ID_5B831B98A2D54DDE82825A05BD03BA2B",1)</v>
      </c>
      <c r="J31" s="7" t="s">
        <v>16</v>
      </c>
      <c r="K31" s="9" t="str">
        <f>_xlfn.DISPIMG("ID_D5CF55E8825E45389C6E13C3D762B14C",1)</f>
        <v>=DISPIMG("ID_D5CF55E8825E45389C6E13C3D762B14C",1)</v>
      </c>
    </row>
    <row r="32" s="1" customFormat="1" ht="20" customHeight="1" spans="1:11">
      <c r="A32" s="5" t="s">
        <v>79</v>
      </c>
      <c r="B32" s="5" t="s">
        <v>80</v>
      </c>
      <c r="C32" s="5" t="s">
        <v>81</v>
      </c>
      <c r="D32" s="5" t="s">
        <v>14</v>
      </c>
      <c r="E32" s="6" t="str">
        <f>_xlfn.DISPIMG("ID_B587FF051DA24FF79B3C31FA596AFD51",1)</f>
        <v>=DISPIMG("ID_B587FF051DA24FF79B3C31FA596AFD51",1)</v>
      </c>
      <c r="F32" s="7" t="s">
        <v>15</v>
      </c>
      <c r="G32" s="9" t="str">
        <f>_xlfn.DISPIMG("ID_5E51120F4CD549D8B3B76AFBA1FD5929",1)</f>
        <v>=DISPIMG("ID_5E51120F4CD549D8B3B76AFBA1FD5929",1)</v>
      </c>
      <c r="H32" s="7" t="s">
        <v>15</v>
      </c>
      <c r="I32" s="9" t="str">
        <f>_xlfn.DISPIMG("ID_0EB122114FFA47E9B2C1F400B90736E9",1)</f>
        <v>=DISPIMG("ID_0EB122114FFA47E9B2C1F400B90736E9",1)</v>
      </c>
      <c r="J32" s="7" t="s">
        <v>16</v>
      </c>
      <c r="K32" s="9" t="str">
        <f>_xlfn.DISPIMG("ID_7E93AC512CF14C329CFEA9CEE3E12D05",1)</f>
        <v>=DISPIMG("ID_7E93AC512CF14C329CFEA9CEE3E12D05",1)</v>
      </c>
    </row>
    <row r="33" s="1" customFormat="1" ht="20" customHeight="1" spans="1:11">
      <c r="A33" s="5" t="s">
        <v>79</v>
      </c>
      <c r="B33" s="5" t="s">
        <v>82</v>
      </c>
      <c r="C33" s="5" t="s">
        <v>83</v>
      </c>
      <c r="D33" s="5" t="s">
        <v>14</v>
      </c>
      <c r="E33" s="6" t="str">
        <f>_xlfn.DISPIMG("ID_B469FE7945FC4514AF2A3ED6002B8C20",1)</f>
        <v>=DISPIMG("ID_B469FE7945FC4514AF2A3ED6002B8C20",1)</v>
      </c>
      <c r="F33" s="7" t="s">
        <v>16</v>
      </c>
      <c r="G33" s="9" t="str">
        <f>_xlfn.DISPIMG("ID_79AF1F0C7A6647599876211F96A79045",1)</f>
        <v>=DISPIMG("ID_79AF1F0C7A6647599876211F96A79045",1)</v>
      </c>
      <c r="H33" s="7" t="s">
        <v>16</v>
      </c>
      <c r="I33" s="9" t="str">
        <f>_xlfn.DISPIMG("ID_950B336C2A4346008AF43241940B7540",1)</f>
        <v>=DISPIMG("ID_950B336C2A4346008AF43241940B7540",1)</v>
      </c>
      <c r="J33" s="7" t="s">
        <v>16</v>
      </c>
      <c r="K33" s="9" t="str">
        <f>_xlfn.DISPIMG("ID_FA5CCD5EBF7F45F990E79037C2742670",1)</f>
        <v>=DISPIMG("ID_FA5CCD5EBF7F45F990E79037C2742670",1)</v>
      </c>
    </row>
    <row r="34" s="1" customFormat="1" ht="20" customHeight="1" spans="1:11">
      <c r="A34" s="5" t="s">
        <v>79</v>
      </c>
      <c r="B34" s="5" t="s">
        <v>84</v>
      </c>
      <c r="C34" s="5" t="s">
        <v>85</v>
      </c>
      <c r="D34" s="5" t="s">
        <v>14</v>
      </c>
      <c r="E34" s="6" t="str">
        <f>_xlfn.DISPIMG("ID_92F48C601BA94E30834A2AB70EBA8E09",1)</f>
        <v>=DISPIMG("ID_92F48C601BA94E30834A2AB70EBA8E09",1)</v>
      </c>
      <c r="F34" s="7" t="s">
        <v>15</v>
      </c>
      <c r="G34" s="9" t="str">
        <f>_xlfn.DISPIMG("ID_5914569D480940CF8B07C90144EFC2B0",1)</f>
        <v>=DISPIMG("ID_5914569D480940CF8B07C90144EFC2B0",1)</v>
      </c>
      <c r="H34" s="7" t="s">
        <v>15</v>
      </c>
      <c r="I34" s="9" t="str">
        <f>_xlfn.DISPIMG("ID_40F416D3350B4EA78C9750516D32C264",1)</f>
        <v>=DISPIMG("ID_40F416D3350B4EA78C9750516D32C264",1)</v>
      </c>
      <c r="J34" s="7" t="s">
        <v>16</v>
      </c>
      <c r="K34" s="9" t="str">
        <f>_xlfn.DISPIMG("ID_8F708592CD7D4CC3B8866F4036080A7A",1)</f>
        <v>=DISPIMG("ID_8F708592CD7D4CC3B8866F4036080A7A",1)</v>
      </c>
    </row>
    <row r="35" s="1" customFormat="1" ht="20" customHeight="1" spans="1:11">
      <c r="A35" s="5" t="s">
        <v>79</v>
      </c>
      <c r="B35" s="5" t="s">
        <v>86</v>
      </c>
      <c r="C35" s="5" t="s">
        <v>87</v>
      </c>
      <c r="D35" s="5" t="s">
        <v>14</v>
      </c>
      <c r="E35" s="6" t="str">
        <f>_xlfn.DISPIMG("ID_A0120CADCE8C4BA9A78F2136B9F43FF1",1)</f>
        <v>=DISPIMG("ID_A0120CADCE8C4BA9A78F2136B9F43FF1",1)</v>
      </c>
      <c r="F35" s="7" t="s">
        <v>15</v>
      </c>
      <c r="G35" s="9" t="str">
        <f>_xlfn.DISPIMG("ID_E90F71DDAB1149CDA23C643D0359A3C9",1)</f>
        <v>=DISPIMG("ID_E90F71DDAB1149CDA23C643D0359A3C9",1)</v>
      </c>
      <c r="H35" s="7" t="s">
        <v>15</v>
      </c>
      <c r="I35" s="9" t="str">
        <f>_xlfn.DISPIMG("ID_31998107874749B5982E02F3244E5D4E",1)</f>
        <v>=DISPIMG("ID_31998107874749B5982E02F3244E5D4E",1)</v>
      </c>
      <c r="J35" s="7" t="s">
        <v>16</v>
      </c>
      <c r="K35" s="9" t="str">
        <f>_xlfn.DISPIMG("ID_DFFE81DEE9FE4B63B0DC777B401BB443",1)</f>
        <v>=DISPIMG("ID_DFFE81DEE9FE4B63B0DC777B401BB443",1)</v>
      </c>
    </row>
    <row r="36" s="1" customFormat="1" ht="20" customHeight="1" spans="1:11">
      <c r="A36" s="5" t="s">
        <v>79</v>
      </c>
      <c r="B36" s="5" t="s">
        <v>88</v>
      </c>
      <c r="C36" s="5" t="s">
        <v>89</v>
      </c>
      <c r="D36" s="5" t="s">
        <v>14</v>
      </c>
      <c r="E36" s="6" t="str">
        <f>_xlfn.DISPIMG("ID_C59EEA09745E4189A1CA38C8A7ED4699",1)</f>
        <v>=DISPIMG("ID_C59EEA09745E4189A1CA38C8A7ED4699",1)</v>
      </c>
      <c r="F36" s="7" t="s">
        <v>15</v>
      </c>
      <c r="G36" s="9" t="str">
        <f>_xlfn.DISPIMG("ID_4B93DBB6D33C471BA54EE30662D05333",1)</f>
        <v>=DISPIMG("ID_4B93DBB6D33C471BA54EE30662D05333",1)</v>
      </c>
      <c r="H36" s="7" t="s">
        <v>15</v>
      </c>
      <c r="I36" s="9" t="str">
        <f>_xlfn.DISPIMG("ID_552D6552506D46E9B4D04E4BF898A667",1)</f>
        <v>=DISPIMG("ID_552D6552506D46E9B4D04E4BF898A667",1)</v>
      </c>
      <c r="J36" s="7" t="s">
        <v>16</v>
      </c>
      <c r="K36" s="9" t="str">
        <f>_xlfn.DISPIMG("ID_9E0F265A951548C08F3E894C3402C492",1)</f>
        <v>=DISPIMG("ID_9E0F265A951548C08F3E894C3402C492",1)</v>
      </c>
    </row>
    <row r="37" s="1" customFormat="1" ht="20" customHeight="1" spans="1:11">
      <c r="A37" s="5" t="s">
        <v>79</v>
      </c>
      <c r="B37" s="5" t="s">
        <v>90</v>
      </c>
      <c r="C37" s="5" t="s">
        <v>91</v>
      </c>
      <c r="D37" s="5" t="s">
        <v>14</v>
      </c>
      <c r="E37" s="6" t="str">
        <f>_xlfn.DISPIMG("ID_E017991AC81349BEB5B6FC10ADAF015C",1)</f>
        <v>=DISPIMG("ID_E017991AC81349BEB5B6FC10ADAF015C",1)</v>
      </c>
      <c r="F37" s="7" t="s">
        <v>15</v>
      </c>
      <c r="G37" s="7" t="str">
        <f>_xlfn.DISPIMG("ID_0257E2D93B164D45B0B79AE0048C871B",1)</f>
        <v>=DISPIMG("ID_0257E2D93B164D45B0B79AE0048C871B",1)</v>
      </c>
      <c r="H37" s="7" t="s">
        <v>15</v>
      </c>
      <c r="I37" s="9" t="str">
        <f>_xlfn.DISPIMG("ID_A020B1D864D64DD0AB918BC778FA2A6A",1)</f>
        <v>=DISPIMG("ID_A020B1D864D64DD0AB918BC778FA2A6A",1)</v>
      </c>
      <c r="J37" s="7" t="s">
        <v>15</v>
      </c>
      <c r="K37" s="9" t="str">
        <f>_xlfn.DISPIMG("ID_ABBE7EB400CB47E09B83FA7CC0D609FB",1)</f>
        <v>=DISPIMG("ID_ABBE7EB400CB47E09B83FA7CC0D609FB",1)</v>
      </c>
    </row>
    <row r="38" customHeight="1" spans="1:5">
      <c r="A38" s="13"/>
      <c r="B38" s="14"/>
      <c r="C38" s="14"/>
      <c r="D38" s="14"/>
      <c r="E38" s="15"/>
    </row>
    <row r="39" customHeight="1" spans="1:1">
      <c r="A39" s="16"/>
    </row>
    <row r="40" customHeight="1" spans="1:1">
      <c r="A40" s="16"/>
    </row>
    <row r="41" customHeight="1" spans="1:1">
      <c r="A41" s="16"/>
    </row>
    <row r="42" customHeight="1" spans="1:1">
      <c r="A42" s="16"/>
    </row>
    <row r="43" customHeight="1" spans="1:1">
      <c r="A43" s="16"/>
    </row>
    <row r="44" customHeight="1" spans="1:1">
      <c r="A44" s="16"/>
    </row>
    <row r="45" customHeight="1" spans="1:1">
      <c r="A45" s="16"/>
    </row>
    <row r="46" customHeight="1" spans="1:1">
      <c r="A46" s="16"/>
    </row>
    <row r="47" customHeight="1" spans="1:1">
      <c r="A47" s="16"/>
    </row>
    <row r="48" customHeight="1" spans="1:1">
      <c r="A48" s="16"/>
    </row>
    <row r="49" customHeight="1" spans="1:1">
      <c r="A49" s="16"/>
    </row>
    <row r="50" customHeight="1" spans="1:1">
      <c r="A50" s="16"/>
    </row>
    <row r="51" customHeight="1" spans="1:1">
      <c r="A51" s="16"/>
    </row>
    <row r="52" customHeight="1" spans="1:1">
      <c r="A52" s="16"/>
    </row>
    <row r="53" customHeight="1" spans="1:1">
      <c r="A53" s="16"/>
    </row>
    <row r="54" customHeight="1" spans="1:1">
      <c r="A54" s="16"/>
    </row>
    <row r="55" customHeight="1" spans="1:1">
      <c r="A55" s="16"/>
    </row>
    <row r="56" customHeight="1" spans="1:1">
      <c r="A56" s="16"/>
    </row>
    <row r="57" customHeight="1" spans="1:1">
      <c r="A57" s="16"/>
    </row>
    <row r="58" customHeight="1" spans="1:1">
      <c r="A58" s="16"/>
    </row>
    <row r="59" customHeight="1" spans="1:1">
      <c r="A59" s="16"/>
    </row>
    <row r="60" customHeight="1" spans="1:1">
      <c r="A60" s="16"/>
    </row>
    <row r="61" customHeight="1" spans="1:1">
      <c r="A61" s="16"/>
    </row>
    <row r="62" customHeight="1" spans="1:1">
      <c r="A62" s="16"/>
    </row>
    <row r="63" customHeight="1" spans="1:1">
      <c r="A63" s="16"/>
    </row>
    <row r="64" customHeight="1" spans="1:1">
      <c r="A64" s="16"/>
    </row>
    <row r="65" customHeight="1" spans="1:1">
      <c r="A65" s="16"/>
    </row>
    <row r="66" customHeight="1" spans="1:1">
      <c r="A66" s="16"/>
    </row>
    <row r="67" customHeight="1" spans="1:1">
      <c r="A67" s="16"/>
    </row>
    <row r="68" customHeight="1" spans="1:1">
      <c r="A68" s="16"/>
    </row>
    <row r="69" customHeight="1" spans="1:1">
      <c r="A69" s="16"/>
    </row>
    <row r="70" customHeight="1" spans="1:1">
      <c r="A70" s="16"/>
    </row>
    <row r="71" customHeight="1" spans="1:1">
      <c r="A71" s="16"/>
    </row>
    <row r="72" customHeight="1" spans="1:1">
      <c r="A72" s="16"/>
    </row>
    <row r="73" customHeight="1" spans="1:1">
      <c r="A73" s="16"/>
    </row>
    <row r="74" customHeight="1" spans="1:1">
      <c r="A74" s="16"/>
    </row>
    <row r="75" customHeight="1" spans="1:1">
      <c r="A75" s="16"/>
    </row>
    <row r="76" customHeight="1" spans="1:1">
      <c r="A76" s="16"/>
    </row>
    <row r="77" customHeight="1" spans="1:1">
      <c r="A77" s="16"/>
    </row>
    <row r="78" customHeight="1" spans="1:1">
      <c r="A78" s="16"/>
    </row>
    <row r="79" customHeight="1" spans="1:1">
      <c r="A79" s="16"/>
    </row>
    <row r="80" customHeight="1" spans="1:1">
      <c r="A80" s="16"/>
    </row>
    <row r="81" customHeight="1" spans="1:1">
      <c r="A81" s="16"/>
    </row>
    <row r="82" customHeight="1" spans="1:1">
      <c r="A82" s="16"/>
    </row>
    <row r="83" customHeight="1" spans="1:1">
      <c r="A83" s="16"/>
    </row>
    <row r="84" customHeight="1" spans="1:1">
      <c r="A84" s="16"/>
    </row>
    <row r="85" customHeight="1" spans="1:1">
      <c r="A85" s="16"/>
    </row>
    <row r="86" customHeight="1" spans="1:1">
      <c r="A86" s="16"/>
    </row>
    <row r="87" customHeight="1" spans="1:1">
      <c r="A87" s="16"/>
    </row>
    <row r="88" customHeight="1" spans="1:1">
      <c r="A88" s="16"/>
    </row>
    <row r="89" customHeight="1" spans="1:1">
      <c r="A89" s="16"/>
    </row>
    <row r="90" customHeight="1" spans="1:1">
      <c r="A90" s="16"/>
    </row>
    <row r="91" customHeight="1" spans="1:1">
      <c r="A91" s="16"/>
    </row>
    <row r="92" customHeight="1" spans="1:1">
      <c r="A92" s="16"/>
    </row>
    <row r="93" customHeight="1" spans="1:1">
      <c r="A93" s="16"/>
    </row>
    <row r="94" customHeight="1" spans="1:1">
      <c r="A94" s="16"/>
    </row>
    <row r="95" customHeight="1" spans="1:1">
      <c r="A95" s="16"/>
    </row>
    <row r="96" customHeight="1" spans="1:1">
      <c r="A96" s="16"/>
    </row>
    <row r="97" customHeight="1" spans="1:1">
      <c r="A97" s="16"/>
    </row>
    <row r="98" customHeight="1" spans="1:1">
      <c r="A98" s="16"/>
    </row>
    <row r="99" customHeight="1" spans="1:1">
      <c r="A99" s="16"/>
    </row>
    <row r="100" customHeight="1" spans="1:1">
      <c r="A100" s="16"/>
    </row>
    <row r="101" customHeight="1" spans="1:1">
      <c r="A101" s="16"/>
    </row>
    <row r="102" customHeight="1" spans="1:1">
      <c r="A102" s="16"/>
    </row>
    <row r="103" customHeight="1" spans="1:1">
      <c r="A103" s="16"/>
    </row>
    <row r="104" customHeight="1" spans="1:1">
      <c r="A104" s="16"/>
    </row>
    <row r="105" customHeight="1" spans="1:1">
      <c r="A105" s="16"/>
    </row>
    <row r="106" customHeight="1" spans="1:1">
      <c r="A106" s="16"/>
    </row>
    <row r="107" customHeight="1" spans="1:1">
      <c r="A107" s="16"/>
    </row>
    <row r="108" customHeight="1" spans="1:1">
      <c r="A108" s="16"/>
    </row>
    <row r="109" customHeight="1" spans="1:1">
      <c r="A109" s="16"/>
    </row>
    <row r="110" customHeight="1" spans="1:1">
      <c r="A110" s="16"/>
    </row>
    <row r="111" customHeight="1" spans="1:1">
      <c r="A111" s="16"/>
    </row>
    <row r="112" customHeight="1" spans="1:1">
      <c r="A112" s="16"/>
    </row>
    <row r="113" customHeight="1" spans="1:1">
      <c r="A113" s="16"/>
    </row>
    <row r="114" customHeight="1" spans="1:1">
      <c r="A114" s="16"/>
    </row>
    <row r="115" customHeight="1" spans="1:1">
      <c r="A115" s="16"/>
    </row>
    <row r="116" customHeight="1" spans="1:1">
      <c r="A116" s="16"/>
    </row>
    <row r="117" customHeight="1" spans="1:1">
      <c r="A117" s="16"/>
    </row>
    <row r="118" customHeight="1" spans="1:1">
      <c r="A118" s="16"/>
    </row>
    <row r="119" customHeight="1" spans="1:1">
      <c r="A119" s="16"/>
    </row>
    <row r="120" customHeight="1" spans="1:1">
      <c r="A120" s="16"/>
    </row>
    <row r="121" customHeight="1" spans="1:1">
      <c r="A121" s="16"/>
    </row>
    <row r="122" customHeight="1" spans="1:1">
      <c r="A122" s="16"/>
    </row>
    <row r="123" customHeight="1" spans="1:1">
      <c r="A123" s="16"/>
    </row>
    <row r="124" customHeight="1" spans="1:1">
      <c r="A124" s="16"/>
    </row>
    <row r="125" customHeight="1" spans="1:1">
      <c r="A125" s="16"/>
    </row>
    <row r="126" customHeight="1" spans="1:1">
      <c r="A126" s="16"/>
    </row>
    <row r="127" customHeight="1" spans="1:1">
      <c r="A127" s="16"/>
    </row>
    <row r="128" customHeight="1" spans="1:1">
      <c r="A128" s="16"/>
    </row>
    <row r="129" customHeight="1" spans="1:1">
      <c r="A129" s="16"/>
    </row>
    <row r="130" customHeight="1" spans="1:1">
      <c r="A130" s="16"/>
    </row>
    <row r="131" customHeight="1" spans="1:1">
      <c r="A131" s="16"/>
    </row>
    <row r="132" customHeight="1" spans="1:1">
      <c r="A132" s="16"/>
    </row>
    <row r="133" customHeight="1" spans="1:1">
      <c r="A133" s="16"/>
    </row>
    <row r="134" customHeight="1" spans="1:1">
      <c r="A134" s="16"/>
    </row>
    <row r="135" customHeight="1" spans="1:1">
      <c r="A135" s="16"/>
    </row>
    <row r="136" customHeight="1" spans="1:1">
      <c r="A136" s="16"/>
    </row>
    <row r="137" customHeight="1" spans="1:1">
      <c r="A137" s="16"/>
    </row>
    <row r="138" customHeight="1" spans="1:1">
      <c r="A138" s="16"/>
    </row>
    <row r="139" customHeight="1" spans="1:1">
      <c r="A139" s="16"/>
    </row>
    <row r="140" customHeight="1" spans="1:1">
      <c r="A140" s="16"/>
    </row>
    <row r="141" customHeight="1" spans="1:1">
      <c r="A141" s="16"/>
    </row>
    <row r="142" customHeight="1" spans="1:1">
      <c r="A142" s="16"/>
    </row>
    <row r="143" customHeight="1" spans="1:1">
      <c r="A143" s="16"/>
    </row>
    <row r="144" customHeight="1" spans="1:1">
      <c r="A144" s="16"/>
    </row>
    <row r="145" customHeight="1" spans="1:1">
      <c r="A145" s="16"/>
    </row>
    <row r="146" customHeight="1" spans="1:1">
      <c r="A146" s="16"/>
    </row>
    <row r="147" customHeight="1" spans="1:1">
      <c r="A147" s="16"/>
    </row>
    <row r="148" customHeight="1" spans="1:1">
      <c r="A148" s="16"/>
    </row>
    <row r="149" customHeight="1" spans="1:1">
      <c r="A149" s="16"/>
    </row>
    <row r="150" customHeight="1" spans="1:1">
      <c r="A150" s="16"/>
    </row>
    <row r="151" customHeight="1" spans="1:1">
      <c r="A151" s="16"/>
    </row>
    <row r="152" customHeight="1" spans="1:1">
      <c r="A152" s="16"/>
    </row>
    <row r="153" customHeight="1" spans="1:1">
      <c r="A153" s="16"/>
    </row>
    <row r="154" customHeight="1" spans="1:1">
      <c r="A154" s="16"/>
    </row>
    <row r="155" customHeight="1" spans="1:1">
      <c r="A155" s="16"/>
    </row>
    <row r="156" customHeight="1" spans="1:1">
      <c r="A156" s="16"/>
    </row>
    <row r="157" customHeight="1" spans="1:1">
      <c r="A157" s="16"/>
    </row>
    <row r="158" customHeight="1" spans="1:1">
      <c r="A158" s="16"/>
    </row>
    <row r="159" customHeight="1" spans="1:1">
      <c r="A159" s="16"/>
    </row>
    <row r="160" customHeight="1" spans="1:1">
      <c r="A160" s="16"/>
    </row>
    <row r="161" customHeight="1" spans="1:1">
      <c r="A161" s="16"/>
    </row>
    <row r="162" customHeight="1" spans="1:1">
      <c r="A162" s="16"/>
    </row>
    <row r="163" customHeight="1" spans="1:1">
      <c r="A163" s="16"/>
    </row>
    <row r="164" customHeight="1" spans="1:1">
      <c r="A164" s="16"/>
    </row>
    <row r="165" customHeight="1" spans="1:1">
      <c r="A165" s="16"/>
    </row>
    <row r="166" customHeight="1" spans="1:1">
      <c r="A166" s="16"/>
    </row>
    <row r="167" customHeight="1" spans="1:1">
      <c r="A167" s="16"/>
    </row>
    <row r="168" customHeight="1" spans="1:1">
      <c r="A168" s="16"/>
    </row>
    <row r="169" customHeight="1" spans="1:1">
      <c r="A169" s="16"/>
    </row>
    <row r="170" customHeight="1" spans="1:1">
      <c r="A170" s="16"/>
    </row>
    <row r="171" customHeight="1" spans="1:1">
      <c r="A171" s="16"/>
    </row>
    <row r="172" customHeight="1" spans="1:1">
      <c r="A172" s="16"/>
    </row>
    <row r="173" customHeight="1" spans="1:1">
      <c r="A173" s="16"/>
    </row>
    <row r="174" customHeight="1" spans="1:1">
      <c r="A174" s="16"/>
    </row>
    <row r="175" customHeight="1" spans="1:1">
      <c r="A175" s="16"/>
    </row>
    <row r="176" customHeight="1" spans="1:1">
      <c r="A176" s="16"/>
    </row>
    <row r="177" customHeight="1" spans="1:1">
      <c r="A177" s="16"/>
    </row>
    <row r="178" customHeight="1" spans="1:1">
      <c r="A178" s="16"/>
    </row>
    <row r="179" customHeight="1" spans="1:1">
      <c r="A179" s="16"/>
    </row>
    <row r="180" customHeight="1" spans="1:1">
      <c r="A180" s="16"/>
    </row>
    <row r="181" customHeight="1" spans="1:1">
      <c r="A181" s="16"/>
    </row>
    <row r="182" customHeight="1" spans="1:1">
      <c r="A182" s="16"/>
    </row>
    <row r="183" customHeight="1" spans="1:1">
      <c r="A183" s="16"/>
    </row>
    <row r="184" customHeight="1" spans="1:1">
      <c r="A184" s="16"/>
    </row>
    <row r="185" customHeight="1" spans="1:1">
      <c r="A185" s="16"/>
    </row>
    <row r="186" customHeight="1" spans="1:1">
      <c r="A186" s="16"/>
    </row>
    <row r="187" customHeight="1" spans="1:1">
      <c r="A187" s="16"/>
    </row>
    <row r="188" customHeight="1" spans="1:1">
      <c r="A188" s="16"/>
    </row>
    <row r="189" customHeight="1" spans="1:1">
      <c r="A189" s="16"/>
    </row>
    <row r="190" customHeight="1" spans="1:1">
      <c r="A190" s="16"/>
    </row>
    <row r="191" customHeight="1" spans="1:1">
      <c r="A191" s="16"/>
    </row>
    <row r="192" customHeight="1" spans="1:1">
      <c r="A192" s="16"/>
    </row>
    <row r="193" customHeight="1" spans="1:1">
      <c r="A193" s="16"/>
    </row>
    <row r="194" customHeight="1" spans="1:1">
      <c r="A194" s="16"/>
    </row>
    <row r="195" customHeight="1" spans="1:1">
      <c r="A195" s="16"/>
    </row>
    <row r="196" customHeight="1" spans="1:1">
      <c r="A196" s="16"/>
    </row>
    <row r="197" customHeight="1" spans="1:1">
      <c r="A197" s="16"/>
    </row>
    <row r="198" customHeight="1" spans="1:1">
      <c r="A198" s="16"/>
    </row>
    <row r="199" customHeight="1" spans="1:1">
      <c r="A199" s="16"/>
    </row>
    <row r="200" customHeight="1" spans="1:1">
      <c r="A200" s="16"/>
    </row>
    <row r="201" customHeight="1" spans="1:1">
      <c r="A201" s="16"/>
    </row>
    <row r="202" customHeight="1" spans="1:1">
      <c r="A202" s="16"/>
    </row>
    <row r="203" customHeight="1" spans="1:1">
      <c r="A203" s="16"/>
    </row>
    <row r="204" customHeight="1" spans="1:1">
      <c r="A204" s="16"/>
    </row>
    <row r="205" customHeight="1" spans="1:1">
      <c r="A205" s="16"/>
    </row>
    <row r="206" customHeight="1" spans="1:1">
      <c r="A206" s="16"/>
    </row>
    <row r="207" customHeight="1" spans="1:1">
      <c r="A207" s="16"/>
    </row>
    <row r="208" customHeight="1" spans="1:1">
      <c r="A208" s="16"/>
    </row>
    <row r="209" customHeight="1" spans="1:1">
      <c r="A209" s="16"/>
    </row>
    <row r="210" customHeight="1" spans="1:1">
      <c r="A210" s="16"/>
    </row>
    <row r="211" customHeight="1" spans="1:1">
      <c r="A211" s="16"/>
    </row>
    <row r="212" customHeight="1" spans="1:1">
      <c r="A212" s="16"/>
    </row>
    <row r="213" customHeight="1" spans="1:1">
      <c r="A213" s="16"/>
    </row>
    <row r="214" customHeight="1" spans="1:1">
      <c r="A214" s="16"/>
    </row>
    <row r="215" customHeight="1" spans="1:1">
      <c r="A215" s="16"/>
    </row>
    <row r="216" customHeight="1" spans="1:1">
      <c r="A216" s="16"/>
    </row>
    <row r="217" customHeight="1" spans="1:1">
      <c r="A217" s="16"/>
    </row>
    <row r="218" customHeight="1" spans="1:1">
      <c r="A218" s="16"/>
    </row>
    <row r="219" customHeight="1" spans="1:1">
      <c r="A219" s="16"/>
    </row>
    <row r="220" customHeight="1" spans="1:1">
      <c r="A220" s="16"/>
    </row>
    <row r="221" customHeight="1" spans="1:1">
      <c r="A221" s="16"/>
    </row>
    <row r="222" customHeight="1" spans="1:1">
      <c r="A222" s="16"/>
    </row>
    <row r="223" customHeight="1" spans="1:1">
      <c r="A223" s="16"/>
    </row>
    <row r="224" customHeight="1" spans="1:1">
      <c r="A224" s="16"/>
    </row>
    <row r="225" customHeight="1" spans="1:1">
      <c r="A225" s="16"/>
    </row>
    <row r="226" customHeight="1" spans="1:1">
      <c r="A226" s="16"/>
    </row>
    <row r="227" customHeight="1" spans="1:1">
      <c r="A227" s="16"/>
    </row>
    <row r="228" customHeight="1" spans="1:1">
      <c r="A228" s="16"/>
    </row>
    <row r="229" customHeight="1" spans="1:1">
      <c r="A229" s="16"/>
    </row>
    <row r="230" customHeight="1" spans="1:1">
      <c r="A230" s="16"/>
    </row>
    <row r="231" customHeight="1" spans="1:1">
      <c r="A231" s="16"/>
    </row>
    <row r="232" customHeight="1" spans="1:1">
      <c r="A232" s="16"/>
    </row>
    <row r="233" customHeight="1" spans="1:1">
      <c r="A233" s="16"/>
    </row>
    <row r="234" customHeight="1" spans="1:1">
      <c r="A234" s="16"/>
    </row>
    <row r="235" customHeight="1" spans="1:1">
      <c r="A235" s="16"/>
    </row>
    <row r="236" customHeight="1" spans="1:1">
      <c r="A236" s="16"/>
    </row>
    <row r="237" customHeight="1" spans="1:1">
      <c r="A237" s="16"/>
    </row>
    <row r="238" customHeight="1" spans="1:1">
      <c r="A238" s="16"/>
    </row>
    <row r="239" customHeight="1" spans="1:1">
      <c r="A239" s="16"/>
    </row>
    <row r="240" customHeight="1" spans="1:1">
      <c r="A240" s="16"/>
    </row>
    <row r="241" customHeight="1" spans="1:1">
      <c r="A241" s="16"/>
    </row>
    <row r="242" customHeight="1" spans="1:1">
      <c r="A242" s="16"/>
    </row>
    <row r="243" customHeight="1" spans="1:1">
      <c r="A243" s="16"/>
    </row>
    <row r="244" customHeight="1" spans="1:1">
      <c r="A244" s="16"/>
    </row>
    <row r="245" customHeight="1" spans="1:1">
      <c r="A245" s="16"/>
    </row>
    <row r="246" customHeight="1" spans="1:1">
      <c r="A246" s="16"/>
    </row>
    <row r="247" customHeight="1" spans="1:1">
      <c r="A247" s="16"/>
    </row>
    <row r="248" customHeight="1" spans="1:1">
      <c r="A248" s="16"/>
    </row>
    <row r="249" customHeight="1" spans="1:1">
      <c r="A249" s="16"/>
    </row>
    <row r="250" customHeight="1" spans="1:1">
      <c r="A250" s="16"/>
    </row>
    <row r="251" customHeight="1" spans="1:1">
      <c r="A251" s="16"/>
    </row>
    <row r="252" customHeight="1" spans="1:1">
      <c r="A252" s="16"/>
    </row>
    <row r="253" customHeight="1" spans="1:1">
      <c r="A253" s="16"/>
    </row>
    <row r="254" customHeight="1" spans="1:1">
      <c r="A254" s="16"/>
    </row>
    <row r="255" customHeight="1" spans="1:1">
      <c r="A255" s="16"/>
    </row>
    <row r="256" customHeight="1" spans="1:1">
      <c r="A256" s="16"/>
    </row>
    <row r="257" customHeight="1" spans="1:1">
      <c r="A257" s="16"/>
    </row>
    <row r="258" customHeight="1" spans="1:1">
      <c r="A258" s="16"/>
    </row>
    <row r="259" customHeight="1" spans="1:1">
      <c r="A259" s="16"/>
    </row>
    <row r="260" customHeight="1" spans="1:1">
      <c r="A260" s="16"/>
    </row>
    <row r="261" customHeight="1" spans="1:1">
      <c r="A261" s="16"/>
    </row>
    <row r="262" customHeight="1" spans="1:1">
      <c r="A262" s="16"/>
    </row>
    <row r="263" customHeight="1" spans="1:1">
      <c r="A263" s="16"/>
    </row>
    <row r="264" customHeight="1" spans="1:1">
      <c r="A264" s="16"/>
    </row>
    <row r="265" customHeight="1" spans="1:1">
      <c r="A265" s="16"/>
    </row>
    <row r="266" customHeight="1" spans="1:1">
      <c r="A266" s="16"/>
    </row>
    <row r="267" customHeight="1" spans="1:1">
      <c r="A267" s="16"/>
    </row>
    <row r="268" customHeight="1" spans="1:1">
      <c r="A268" s="16"/>
    </row>
    <row r="269" customHeight="1" spans="1:1">
      <c r="A269" s="16"/>
    </row>
    <row r="270" customHeight="1" spans="1:1">
      <c r="A270" s="16"/>
    </row>
    <row r="271" customHeight="1" spans="1:1">
      <c r="A271" s="16"/>
    </row>
    <row r="272" customHeight="1" spans="1:1">
      <c r="A272" s="16"/>
    </row>
    <row r="273" customHeight="1" spans="1:1">
      <c r="A273" s="16"/>
    </row>
    <row r="274" customHeight="1" spans="1:1">
      <c r="A274" s="16"/>
    </row>
    <row r="275" customHeight="1" spans="1:1">
      <c r="A275" s="16"/>
    </row>
    <row r="276" customHeight="1" spans="1:1">
      <c r="A276" s="16"/>
    </row>
    <row r="277" customHeight="1" spans="1:1">
      <c r="A277" s="16"/>
    </row>
    <row r="278" customHeight="1" spans="1:1">
      <c r="A278" s="16"/>
    </row>
    <row r="279" customHeight="1" spans="1:1">
      <c r="A279" s="16"/>
    </row>
    <row r="280" customHeight="1" spans="1:1">
      <c r="A280" s="16"/>
    </row>
    <row r="281" customHeight="1" spans="1:1">
      <c r="A281" s="16"/>
    </row>
    <row r="282" customHeight="1" spans="1:1">
      <c r="A282" s="16"/>
    </row>
    <row r="283" customHeight="1" spans="1:1">
      <c r="A283" s="16"/>
    </row>
    <row r="284" customHeight="1" spans="1:1">
      <c r="A284" s="16"/>
    </row>
    <row r="285" customHeight="1" spans="1:1">
      <c r="A285" s="16"/>
    </row>
    <row r="286" customHeight="1" spans="1:1">
      <c r="A286" s="16"/>
    </row>
    <row r="287" customHeight="1" spans="1:1">
      <c r="A287" s="16"/>
    </row>
    <row r="288" customHeight="1" spans="1:1">
      <c r="A288" s="16"/>
    </row>
    <row r="289" customHeight="1" spans="1:1">
      <c r="A289" s="16"/>
    </row>
    <row r="290" customHeight="1" spans="1:1">
      <c r="A290" s="16"/>
    </row>
    <row r="291" customHeight="1" spans="1:1">
      <c r="A291" s="16"/>
    </row>
    <row r="292" customHeight="1" spans="1:1">
      <c r="A292" s="16"/>
    </row>
    <row r="293" customHeight="1" spans="1:1">
      <c r="A293" s="16"/>
    </row>
    <row r="294" customHeight="1" spans="1:1">
      <c r="A294" s="16"/>
    </row>
    <row r="295" customHeight="1" spans="1:1">
      <c r="A295" s="16"/>
    </row>
    <row r="296" customHeight="1" spans="1:1">
      <c r="A296" s="16"/>
    </row>
    <row r="297" customHeight="1" spans="1:1">
      <c r="A297" s="16"/>
    </row>
    <row r="298" customHeight="1" spans="1:1">
      <c r="A298" s="16"/>
    </row>
    <row r="299" customHeight="1" spans="1:1">
      <c r="A299" s="16"/>
    </row>
    <row r="300" customHeight="1" spans="1:1">
      <c r="A300" s="16"/>
    </row>
    <row r="301" customHeight="1" spans="1:1">
      <c r="A301" s="16"/>
    </row>
    <row r="302" customHeight="1" spans="1:1">
      <c r="A302" s="16"/>
    </row>
    <row r="303" customHeight="1" spans="1:1">
      <c r="A303" s="16"/>
    </row>
    <row r="304" customHeight="1" spans="1:1">
      <c r="A304" s="16"/>
    </row>
    <row r="305" customHeight="1" spans="1:1">
      <c r="A305" s="16"/>
    </row>
    <row r="306" customHeight="1" spans="1:1">
      <c r="A306" s="16"/>
    </row>
    <row r="307" customHeight="1" spans="1:1">
      <c r="A307" s="16"/>
    </row>
    <row r="308" customHeight="1" spans="1:1">
      <c r="A308" s="16"/>
    </row>
    <row r="309" customHeight="1" spans="1:1">
      <c r="A309" s="16"/>
    </row>
    <row r="310" customHeight="1" spans="1:1">
      <c r="A310" s="16"/>
    </row>
    <row r="311" customHeight="1" spans="1:1">
      <c r="A311" s="16"/>
    </row>
    <row r="312" customHeight="1" spans="1:1">
      <c r="A312" s="16"/>
    </row>
    <row r="313" customHeight="1" spans="1:1">
      <c r="A313" s="16"/>
    </row>
    <row r="314" customHeight="1" spans="1:1">
      <c r="A314" s="16"/>
    </row>
    <row r="315" customHeight="1" spans="1:1">
      <c r="A315" s="16"/>
    </row>
    <row r="316" customHeight="1" spans="1:1">
      <c r="A316" s="16"/>
    </row>
    <row r="317" customHeight="1" spans="1:1">
      <c r="A317" s="16"/>
    </row>
    <row r="318" customHeight="1" spans="1:1">
      <c r="A318" s="16"/>
    </row>
    <row r="319" customHeight="1" spans="1:1">
      <c r="A319" s="16"/>
    </row>
    <row r="320" customHeight="1" spans="1:1">
      <c r="A320" s="16"/>
    </row>
    <row r="321" customHeight="1" spans="1:1">
      <c r="A321" s="16"/>
    </row>
    <row r="322" customHeight="1" spans="1:1">
      <c r="A322" s="16"/>
    </row>
    <row r="323" customHeight="1" spans="1:1">
      <c r="A323" s="16"/>
    </row>
    <row r="324" customHeight="1" spans="1:1">
      <c r="A324" s="16"/>
    </row>
    <row r="325" customHeight="1" spans="1:1">
      <c r="A325" s="16"/>
    </row>
    <row r="326" customHeight="1" spans="1:1">
      <c r="A326" s="16"/>
    </row>
    <row r="327" customHeight="1" spans="1:1">
      <c r="A327" s="16"/>
    </row>
    <row r="328" customHeight="1" spans="1:1">
      <c r="A328" s="16"/>
    </row>
    <row r="329" customHeight="1" spans="1:1">
      <c r="A329" s="16"/>
    </row>
    <row r="330" customHeight="1" spans="1:1">
      <c r="A330" s="16"/>
    </row>
    <row r="331" customHeight="1" spans="1:1">
      <c r="A331" s="16"/>
    </row>
    <row r="332" customHeight="1" spans="1:1">
      <c r="A332" s="16"/>
    </row>
    <row r="333" customHeight="1" spans="1:1">
      <c r="A333" s="16"/>
    </row>
    <row r="334" customHeight="1" spans="1:1">
      <c r="A334" s="16"/>
    </row>
    <row r="335" customHeight="1" spans="1:1">
      <c r="A335" s="16"/>
    </row>
    <row r="336" customHeight="1" spans="1:1">
      <c r="A336" s="16"/>
    </row>
    <row r="337" customHeight="1" spans="1:1">
      <c r="A337" s="16"/>
    </row>
    <row r="338" customHeight="1" spans="1:1">
      <c r="A338" s="16"/>
    </row>
    <row r="339" customHeight="1" spans="1:1">
      <c r="A339" s="16"/>
    </row>
    <row r="340" customHeight="1" spans="1:1">
      <c r="A340" s="16"/>
    </row>
    <row r="341" customHeight="1" spans="1:1">
      <c r="A341" s="16"/>
    </row>
    <row r="342" customHeight="1" spans="1:1">
      <c r="A342" s="16"/>
    </row>
    <row r="343" customHeight="1" spans="1:1">
      <c r="A343" s="16"/>
    </row>
    <row r="344" customHeight="1" spans="1:1">
      <c r="A344" s="16"/>
    </row>
    <row r="345" customHeight="1" spans="1:1">
      <c r="A345" s="16"/>
    </row>
    <row r="346" customHeight="1" spans="1:1">
      <c r="A346" s="16"/>
    </row>
    <row r="347" customHeight="1" spans="1:1">
      <c r="A347" s="16"/>
    </row>
    <row r="348" customHeight="1" spans="1:1">
      <c r="A348" s="16"/>
    </row>
    <row r="349" customHeight="1" spans="1:1">
      <c r="A349" s="16"/>
    </row>
    <row r="350" customHeight="1" spans="1:1">
      <c r="A350" s="16"/>
    </row>
    <row r="351" customHeight="1" spans="1:1">
      <c r="A351" s="16"/>
    </row>
    <row r="352" customHeight="1" spans="1:1">
      <c r="A352" s="16"/>
    </row>
    <row r="353" customHeight="1" spans="1:1">
      <c r="A353" s="16"/>
    </row>
    <row r="354" customHeight="1" spans="1:1">
      <c r="A354" s="16"/>
    </row>
    <row r="355" customHeight="1" spans="1:1">
      <c r="A355" s="16"/>
    </row>
    <row r="356" customHeight="1" spans="1:1">
      <c r="A356" s="16"/>
    </row>
    <row r="357" customHeight="1" spans="1:1">
      <c r="A357" s="16"/>
    </row>
    <row r="358" customHeight="1" spans="1:1">
      <c r="A358" s="16"/>
    </row>
    <row r="359" customHeight="1" spans="1:1">
      <c r="A359" s="16"/>
    </row>
    <row r="360" customHeight="1" spans="1:1">
      <c r="A360" s="16"/>
    </row>
    <row r="361" customHeight="1" spans="1:1">
      <c r="A361" s="16"/>
    </row>
    <row r="362" customHeight="1" spans="1:1">
      <c r="A362" s="16"/>
    </row>
    <row r="363" customHeight="1" spans="1:1">
      <c r="A363" s="16"/>
    </row>
    <row r="364" customHeight="1" spans="1:1">
      <c r="A364" s="16"/>
    </row>
    <row r="365" customHeight="1" spans="1:1">
      <c r="A365" s="16"/>
    </row>
    <row r="366" customHeight="1" spans="1:1">
      <c r="A366" s="16"/>
    </row>
    <row r="367" customHeight="1" spans="1:1">
      <c r="A367" s="16"/>
    </row>
    <row r="368" customHeight="1" spans="1:1">
      <c r="A368" s="16"/>
    </row>
    <row r="369" customHeight="1" spans="1:1">
      <c r="A369" s="16"/>
    </row>
    <row r="370" customHeight="1" spans="1:1">
      <c r="A370" s="16"/>
    </row>
    <row r="371" customHeight="1" spans="1:1">
      <c r="A371" s="16"/>
    </row>
    <row r="372" customHeight="1" spans="1:1">
      <c r="A372" s="16"/>
    </row>
    <row r="373" customHeight="1" spans="1:1">
      <c r="A373" s="16"/>
    </row>
    <row r="374" customHeight="1" spans="1:1">
      <c r="A374" s="16"/>
    </row>
    <row r="375" customHeight="1" spans="1:1">
      <c r="A375" s="16"/>
    </row>
    <row r="376" customHeight="1" spans="1:1">
      <c r="A376" s="16"/>
    </row>
    <row r="377" customHeight="1" spans="1:1">
      <c r="A377" s="16"/>
    </row>
    <row r="378" customHeight="1" spans="1:1">
      <c r="A378" s="16"/>
    </row>
    <row r="379" customHeight="1" spans="1:1">
      <c r="A379" s="16"/>
    </row>
    <row r="380" customHeight="1" spans="1:1">
      <c r="A380" s="16"/>
    </row>
    <row r="381" customHeight="1" spans="1:1">
      <c r="A381" s="16"/>
    </row>
    <row r="382" customHeight="1" spans="1:1">
      <c r="A382" s="16"/>
    </row>
    <row r="383" customHeight="1" spans="1:1">
      <c r="A383" s="16"/>
    </row>
    <row r="384" customHeight="1" spans="1:1">
      <c r="A384" s="16"/>
    </row>
    <row r="385" customHeight="1" spans="1:1">
      <c r="A385" s="16"/>
    </row>
    <row r="386" customHeight="1" spans="1:1">
      <c r="A386" s="16"/>
    </row>
    <row r="387" customHeight="1" spans="1:1">
      <c r="A387" s="16"/>
    </row>
    <row r="388" customHeight="1" spans="1:1">
      <c r="A388" s="16"/>
    </row>
    <row r="389" customHeight="1" spans="1:1">
      <c r="A389" s="16"/>
    </row>
    <row r="390" customHeight="1" spans="1:1">
      <c r="A390" s="16"/>
    </row>
    <row r="391" customHeight="1" spans="1:1">
      <c r="A391" s="16"/>
    </row>
    <row r="392" customHeight="1" spans="1:1">
      <c r="A392" s="16"/>
    </row>
    <row r="393" customHeight="1" spans="1:1">
      <c r="A393" s="16"/>
    </row>
    <row r="394" customHeight="1" spans="1:1">
      <c r="A394" s="16"/>
    </row>
    <row r="395" customHeight="1" spans="1:1">
      <c r="A395" s="16"/>
    </row>
    <row r="396" customHeight="1" spans="1:1">
      <c r="A396" s="16"/>
    </row>
    <row r="397" customHeight="1" spans="1:1">
      <c r="A397" s="16"/>
    </row>
    <row r="398" customHeight="1" spans="1:1">
      <c r="A398" s="16"/>
    </row>
    <row r="399" customHeight="1" spans="1:1">
      <c r="A399" s="16"/>
    </row>
    <row r="400" customHeight="1" spans="1:1">
      <c r="A400" s="16"/>
    </row>
    <row r="401" customHeight="1" spans="1:1">
      <c r="A401" s="16"/>
    </row>
    <row r="402" customHeight="1" spans="1:1">
      <c r="A402" s="16"/>
    </row>
    <row r="403" customHeight="1" spans="1:1">
      <c r="A403" s="16"/>
    </row>
    <row r="404" customHeight="1" spans="1:1">
      <c r="A404" s="16"/>
    </row>
    <row r="405" customHeight="1" spans="1:1">
      <c r="A405" s="16"/>
    </row>
    <row r="406" customHeight="1" spans="1:1">
      <c r="A406" s="16"/>
    </row>
    <row r="407" customHeight="1" spans="1:1">
      <c r="A407" s="16"/>
    </row>
    <row r="408" customHeight="1" spans="1:1">
      <c r="A408" s="16"/>
    </row>
    <row r="409" customHeight="1" spans="1:1">
      <c r="A409" s="16"/>
    </row>
    <row r="410" customHeight="1" spans="1:1">
      <c r="A410" s="16"/>
    </row>
    <row r="411" customHeight="1" spans="1:1">
      <c r="A411" s="16"/>
    </row>
    <row r="412" customHeight="1" spans="1:1">
      <c r="A412" s="16"/>
    </row>
    <row r="413" customHeight="1" spans="1:1">
      <c r="A413" s="16"/>
    </row>
    <row r="414" customHeight="1" spans="1:1">
      <c r="A414" s="16"/>
    </row>
    <row r="415" customHeight="1" spans="1:1">
      <c r="A415" s="16"/>
    </row>
    <row r="416" customHeight="1" spans="1:1">
      <c r="A416" s="16"/>
    </row>
    <row r="417" customHeight="1" spans="1:1">
      <c r="A417" s="16"/>
    </row>
    <row r="418" customHeight="1" spans="1:1">
      <c r="A418" s="16"/>
    </row>
    <row r="419" customHeight="1" spans="1:1">
      <c r="A419" s="16"/>
    </row>
    <row r="420" customHeight="1" spans="1:1">
      <c r="A420" s="16"/>
    </row>
    <row r="421" customHeight="1" spans="1:1">
      <c r="A421" s="16"/>
    </row>
    <row r="422" customHeight="1" spans="1:1">
      <c r="A422" s="16"/>
    </row>
    <row r="423" customHeight="1" spans="1:1">
      <c r="A423" s="16"/>
    </row>
    <row r="424" customHeight="1" spans="1:1">
      <c r="A424" s="16"/>
    </row>
    <row r="425" customHeight="1" spans="1:1">
      <c r="A425" s="16"/>
    </row>
    <row r="426" customHeight="1" spans="1:1">
      <c r="A426" s="16"/>
    </row>
    <row r="427" customHeight="1" spans="1:1">
      <c r="A427" s="16"/>
    </row>
    <row r="428" customHeight="1" spans="1:1">
      <c r="A428" s="16"/>
    </row>
    <row r="429" customHeight="1" spans="1:1">
      <c r="A429" s="16"/>
    </row>
    <row r="430" customHeight="1" spans="1:1">
      <c r="A430" s="16"/>
    </row>
    <row r="431" customHeight="1" spans="1:1">
      <c r="A431" s="16"/>
    </row>
    <row r="432" customHeight="1" spans="1:1">
      <c r="A432" s="16"/>
    </row>
    <row r="433" customHeight="1" spans="1:1">
      <c r="A433" s="16"/>
    </row>
    <row r="434" customHeight="1" spans="1:1">
      <c r="A434" s="16"/>
    </row>
    <row r="435" customHeight="1" spans="1:1">
      <c r="A435" s="16"/>
    </row>
    <row r="436" customHeight="1" spans="1:1">
      <c r="A436" s="16"/>
    </row>
    <row r="437" customHeight="1" spans="1:1">
      <c r="A437" s="16"/>
    </row>
    <row r="438" customHeight="1" spans="1:1">
      <c r="A438" s="16"/>
    </row>
    <row r="439" customHeight="1" spans="1:1">
      <c r="A439" s="16"/>
    </row>
    <row r="440" customHeight="1" spans="1:1">
      <c r="A440" s="16"/>
    </row>
    <row r="441" customHeight="1" spans="1:1">
      <c r="A441" s="16"/>
    </row>
    <row r="442" customHeight="1" spans="1:1">
      <c r="A442" s="16"/>
    </row>
    <row r="443" customHeight="1" spans="1:1">
      <c r="A443" s="16"/>
    </row>
    <row r="444" customHeight="1" spans="1:1">
      <c r="A444" s="16"/>
    </row>
    <row r="445" customHeight="1" spans="1:1">
      <c r="A445" s="16"/>
    </row>
    <row r="446" customHeight="1" spans="1:1">
      <c r="A446" s="16"/>
    </row>
    <row r="447" customHeight="1" spans="1:1">
      <c r="A447" s="16"/>
    </row>
    <row r="448" customHeight="1" spans="1:1">
      <c r="A448" s="16"/>
    </row>
    <row r="449" customHeight="1" spans="1:1">
      <c r="A449" s="16"/>
    </row>
    <row r="450" customHeight="1" spans="1:1">
      <c r="A450" s="16"/>
    </row>
    <row r="451" customHeight="1" spans="1:1">
      <c r="A451" s="16"/>
    </row>
    <row r="452" customHeight="1" spans="1:1">
      <c r="A452" s="16"/>
    </row>
    <row r="453" customHeight="1" spans="1:1">
      <c r="A453" s="16"/>
    </row>
    <row r="454" customHeight="1" spans="1:1">
      <c r="A454" s="16"/>
    </row>
    <row r="455" customHeight="1" spans="1:1">
      <c r="A455" s="16"/>
    </row>
    <row r="456" customHeight="1" spans="1:1">
      <c r="A456" s="16"/>
    </row>
    <row r="457" customHeight="1" spans="1:1">
      <c r="A457" s="16"/>
    </row>
    <row r="458" customHeight="1" spans="1:1">
      <c r="A458" s="16"/>
    </row>
    <row r="459" customHeight="1" spans="1:1">
      <c r="A459" s="16"/>
    </row>
    <row r="460" customHeight="1" spans="1:1">
      <c r="A460" s="16"/>
    </row>
    <row r="461" customHeight="1" spans="1:1">
      <c r="A461" s="16"/>
    </row>
    <row r="462" customHeight="1" spans="1:1">
      <c r="A462" s="16"/>
    </row>
    <row r="463" customHeight="1" spans="1:1">
      <c r="A463" s="16"/>
    </row>
    <row r="464" customHeight="1" spans="1:1">
      <c r="A464" s="16"/>
    </row>
    <row r="465" customHeight="1" spans="1:1">
      <c r="A465" s="16"/>
    </row>
    <row r="466" customHeight="1" spans="1:1">
      <c r="A466" s="16"/>
    </row>
    <row r="467" customHeight="1" spans="1:1">
      <c r="A467" s="16"/>
    </row>
    <row r="468" customHeight="1" spans="1:1">
      <c r="A468" s="16"/>
    </row>
    <row r="469" customHeight="1" spans="1:1">
      <c r="A469" s="16"/>
    </row>
    <row r="470" customHeight="1" spans="1:1">
      <c r="A470" s="16"/>
    </row>
    <row r="471" customHeight="1" spans="1:1">
      <c r="A471" s="16"/>
    </row>
    <row r="472" customHeight="1" spans="1:1">
      <c r="A472" s="16"/>
    </row>
    <row r="473" customHeight="1" spans="1:1">
      <c r="A473" s="16"/>
    </row>
    <row r="474" customHeight="1" spans="1:1">
      <c r="A474" s="16"/>
    </row>
    <row r="475" customHeight="1" spans="1:1">
      <c r="A475" s="16"/>
    </row>
    <row r="476" customHeight="1" spans="1:1">
      <c r="A476" s="16"/>
    </row>
    <row r="477" customHeight="1" spans="1:1">
      <c r="A477" s="16"/>
    </row>
    <row r="478" customHeight="1" spans="1:1">
      <c r="A478" s="16"/>
    </row>
    <row r="479" customHeight="1" spans="1:1">
      <c r="A479" s="16"/>
    </row>
    <row r="480" customHeight="1" spans="1:1">
      <c r="A480" s="16"/>
    </row>
    <row r="481" customHeight="1" spans="1:1">
      <c r="A481" s="16"/>
    </row>
    <row r="482" customHeight="1" spans="1:1">
      <c r="A482" s="16"/>
    </row>
    <row r="483" customHeight="1" spans="1:1">
      <c r="A483" s="16"/>
    </row>
    <row r="484" customHeight="1" spans="1:1">
      <c r="A484" s="16"/>
    </row>
    <row r="485" customHeight="1" spans="1:1">
      <c r="A485" s="16"/>
    </row>
    <row r="486" customHeight="1" spans="1:1">
      <c r="A486" s="16"/>
    </row>
    <row r="487" customHeight="1" spans="1:1">
      <c r="A487" s="16"/>
    </row>
    <row r="488" customHeight="1" spans="1:1">
      <c r="A488" s="16"/>
    </row>
    <row r="489" customHeight="1" spans="1:1">
      <c r="A489" s="16"/>
    </row>
    <row r="490" customHeight="1" spans="1:1">
      <c r="A490" s="16"/>
    </row>
    <row r="491" customHeight="1" spans="1:1">
      <c r="A491" s="16"/>
    </row>
    <row r="492" customHeight="1" spans="1:1">
      <c r="A492" s="16"/>
    </row>
    <row r="493" customHeight="1" spans="1:1">
      <c r="A493" s="16"/>
    </row>
    <row r="494" customHeight="1" spans="1:1">
      <c r="A494" s="16"/>
    </row>
    <row r="495" customHeight="1" spans="1:1">
      <c r="A495" s="16"/>
    </row>
    <row r="496" customHeight="1" spans="1:1">
      <c r="A496" s="16"/>
    </row>
    <row r="497" customHeight="1" spans="1:1">
      <c r="A497" s="16"/>
    </row>
    <row r="498" customHeight="1" spans="1:1">
      <c r="A498" s="16"/>
    </row>
    <row r="499" customHeight="1" spans="1:1">
      <c r="A499" s="16"/>
    </row>
    <row r="500" customHeight="1" spans="1:1">
      <c r="A500" s="16"/>
    </row>
    <row r="501" customHeight="1" spans="1:1">
      <c r="A501" s="16"/>
    </row>
    <row r="502" customHeight="1" spans="1:1">
      <c r="A502" s="16"/>
    </row>
    <row r="503" customHeight="1" spans="1:1">
      <c r="A503" s="16"/>
    </row>
    <row r="504" customHeight="1" spans="1:1">
      <c r="A504" s="16"/>
    </row>
    <row r="505" customHeight="1" spans="1:1">
      <c r="A505" s="16"/>
    </row>
    <row r="506" customHeight="1" spans="1:1">
      <c r="A506" s="16"/>
    </row>
    <row r="507" customHeight="1" spans="1:1">
      <c r="A507" s="16"/>
    </row>
    <row r="508" customHeight="1" spans="1:1">
      <c r="A508" s="16"/>
    </row>
    <row r="509" customHeight="1" spans="1:1">
      <c r="A509" s="16"/>
    </row>
    <row r="510" customHeight="1" spans="1:1">
      <c r="A510" s="16"/>
    </row>
    <row r="511" customHeight="1" spans="1:1">
      <c r="A511" s="16"/>
    </row>
    <row r="512" customHeight="1" spans="1:1">
      <c r="A512" s="16"/>
    </row>
    <row r="513" customHeight="1" spans="1:1">
      <c r="A513" s="16"/>
    </row>
    <row r="514" customHeight="1" spans="1:1">
      <c r="A514" s="16"/>
    </row>
    <row r="515" customHeight="1" spans="1:1">
      <c r="A515" s="16"/>
    </row>
    <row r="516" customHeight="1" spans="1:1">
      <c r="A516" s="16"/>
    </row>
    <row r="517" customHeight="1" spans="1:1">
      <c r="A517" s="16"/>
    </row>
    <row r="518" customHeight="1" spans="1:1">
      <c r="A518" s="16"/>
    </row>
    <row r="519" customHeight="1" spans="1:1">
      <c r="A519" s="16"/>
    </row>
    <row r="520" customHeight="1" spans="1:1">
      <c r="A520" s="16"/>
    </row>
    <row r="521" customHeight="1" spans="1:1">
      <c r="A521" s="16"/>
    </row>
    <row r="522" customHeight="1" spans="1:1">
      <c r="A522" s="16"/>
    </row>
    <row r="523" customHeight="1" spans="1:1">
      <c r="A523" s="16"/>
    </row>
    <row r="524" customHeight="1" spans="1:1">
      <c r="A524" s="16"/>
    </row>
    <row r="525" customHeight="1" spans="1:1">
      <c r="A525" s="16"/>
    </row>
    <row r="526" customHeight="1" spans="1:1">
      <c r="A526" s="16"/>
    </row>
    <row r="527" customHeight="1" spans="1:1">
      <c r="A527" s="16"/>
    </row>
    <row r="528" customHeight="1" spans="1:1">
      <c r="A528" s="16"/>
    </row>
    <row r="529" customHeight="1" spans="1:1">
      <c r="A529" s="16"/>
    </row>
    <row r="530" customHeight="1" spans="1:1">
      <c r="A530" s="16"/>
    </row>
    <row r="531" customHeight="1" spans="1:1">
      <c r="A531" s="16"/>
    </row>
    <row r="532" customHeight="1" spans="1:1">
      <c r="A532" s="16"/>
    </row>
    <row r="533" customHeight="1" spans="1:1">
      <c r="A533" s="16"/>
    </row>
    <row r="534" customHeight="1" spans="1:1">
      <c r="A534" s="16"/>
    </row>
    <row r="535" customHeight="1" spans="1:1">
      <c r="A535" s="16"/>
    </row>
    <row r="536" customHeight="1" spans="1:1">
      <c r="A536" s="16"/>
    </row>
    <row r="537" customHeight="1" spans="1:1">
      <c r="A537" s="16"/>
    </row>
    <row r="538" customHeight="1" spans="1:1">
      <c r="A538" s="16"/>
    </row>
    <row r="539" customHeight="1" spans="1:1">
      <c r="A539" s="16"/>
    </row>
    <row r="540" customHeight="1" spans="1:1">
      <c r="A540" s="16"/>
    </row>
    <row r="541" customHeight="1" spans="1:1">
      <c r="A541" s="16"/>
    </row>
    <row r="542" customHeight="1" spans="1:1">
      <c r="A542" s="16"/>
    </row>
    <row r="543" customHeight="1" spans="1:1">
      <c r="A543" s="16"/>
    </row>
    <row r="544" customHeight="1" spans="1:1">
      <c r="A544" s="16"/>
    </row>
    <row r="545" customHeight="1" spans="1:1">
      <c r="A545" s="16"/>
    </row>
    <row r="546" customHeight="1" spans="1:1">
      <c r="A546" s="16"/>
    </row>
    <row r="547" customHeight="1" spans="1:1">
      <c r="A547" s="16"/>
    </row>
    <row r="548" customHeight="1" spans="1:1">
      <c r="A548" s="16"/>
    </row>
    <row r="549" customHeight="1" spans="1:1">
      <c r="A549" s="16"/>
    </row>
    <row r="550" customHeight="1" spans="1:1">
      <c r="A550" s="16"/>
    </row>
    <row r="551" customHeight="1" spans="1:1">
      <c r="A551" s="16"/>
    </row>
    <row r="552" customHeight="1" spans="1:1">
      <c r="A552" s="16"/>
    </row>
    <row r="553" customHeight="1" spans="1:1">
      <c r="A553" s="16"/>
    </row>
    <row r="554" customHeight="1" spans="1:1">
      <c r="A554" s="16"/>
    </row>
    <row r="555" customHeight="1" spans="1:1">
      <c r="A555" s="16"/>
    </row>
    <row r="556" customHeight="1" spans="1:1">
      <c r="A556" s="16"/>
    </row>
    <row r="557" customHeight="1" spans="1:1">
      <c r="A557" s="16"/>
    </row>
    <row r="558" customHeight="1" spans="1:1">
      <c r="A558" s="16"/>
    </row>
    <row r="559" customHeight="1" spans="1:1">
      <c r="A559" s="16"/>
    </row>
    <row r="560" customHeight="1" spans="1:1">
      <c r="A560" s="16"/>
    </row>
    <row r="561" customHeight="1" spans="1:1">
      <c r="A561" s="16"/>
    </row>
    <row r="562" customHeight="1" spans="1:1">
      <c r="A562" s="16"/>
    </row>
    <row r="563" customHeight="1" spans="1:1">
      <c r="A563" s="16"/>
    </row>
    <row r="564" customHeight="1" spans="1:1">
      <c r="A564" s="16"/>
    </row>
    <row r="565" customHeight="1" spans="1:1">
      <c r="A565" s="16"/>
    </row>
    <row r="566" customHeight="1" spans="1:1">
      <c r="A566" s="16"/>
    </row>
    <row r="567" customHeight="1" spans="1:1">
      <c r="A567" s="16"/>
    </row>
    <row r="568" customHeight="1" spans="1:1">
      <c r="A568" s="16"/>
    </row>
    <row r="569" customHeight="1" spans="1:1">
      <c r="A569" s="16"/>
    </row>
    <row r="570" customHeight="1" spans="1:1">
      <c r="A570" s="16"/>
    </row>
    <row r="571" customHeight="1" spans="1:1">
      <c r="A571" s="16"/>
    </row>
    <row r="572" customHeight="1" spans="1:1">
      <c r="A572" s="16"/>
    </row>
    <row r="573" customHeight="1" spans="1:1">
      <c r="A573" s="16"/>
    </row>
    <row r="574" customHeight="1" spans="1:1">
      <c r="A574" s="16"/>
    </row>
    <row r="575" customHeight="1" spans="1:1">
      <c r="A575" s="16"/>
    </row>
    <row r="576" customHeight="1" spans="1:1">
      <c r="A576" s="16"/>
    </row>
    <row r="577" customHeight="1" spans="1:1">
      <c r="A577" s="16"/>
    </row>
    <row r="578" customHeight="1" spans="1:1">
      <c r="A578" s="16"/>
    </row>
    <row r="579" customHeight="1" spans="1:1">
      <c r="A579" s="16"/>
    </row>
    <row r="580" customHeight="1" spans="1:1">
      <c r="A580" s="16"/>
    </row>
    <row r="581" customHeight="1" spans="1:1">
      <c r="A581" s="16"/>
    </row>
    <row r="582" customHeight="1" spans="1:1">
      <c r="A582" s="16"/>
    </row>
    <row r="583" customHeight="1" spans="1:1">
      <c r="A583" s="16"/>
    </row>
    <row r="584" customHeight="1" spans="1:1">
      <c r="A584" s="16"/>
    </row>
    <row r="585" customHeight="1" spans="1:1">
      <c r="A585" s="16"/>
    </row>
    <row r="586" customHeight="1" spans="1:1">
      <c r="A586" s="16"/>
    </row>
    <row r="587" customHeight="1" spans="1:1">
      <c r="A587" s="16"/>
    </row>
    <row r="588" customHeight="1" spans="1:1">
      <c r="A588" s="16"/>
    </row>
    <row r="589" customHeight="1" spans="1:1">
      <c r="A589" s="16"/>
    </row>
    <row r="590" customHeight="1" spans="1:1">
      <c r="A590" s="16"/>
    </row>
    <row r="591" customHeight="1" spans="1:1">
      <c r="A591" s="16"/>
    </row>
    <row r="592" customHeight="1" spans="1:1">
      <c r="A592" s="16"/>
    </row>
    <row r="593" customHeight="1" spans="1:1">
      <c r="A593" s="16"/>
    </row>
    <row r="594" customHeight="1" spans="1:1">
      <c r="A594" s="16"/>
    </row>
    <row r="595" customHeight="1" spans="1:1">
      <c r="A595" s="16"/>
    </row>
    <row r="596" customHeight="1" spans="1:1">
      <c r="A596" s="16"/>
    </row>
    <row r="597" customHeight="1" spans="1:1">
      <c r="A597" s="16"/>
    </row>
    <row r="598" customHeight="1" spans="1:1">
      <c r="A598" s="16"/>
    </row>
    <row r="599" customHeight="1" spans="1:1">
      <c r="A599" s="16"/>
    </row>
    <row r="600" customHeight="1" spans="1:1">
      <c r="A600" s="16"/>
    </row>
    <row r="601" customHeight="1" spans="1:1">
      <c r="A601" s="16"/>
    </row>
    <row r="602" customHeight="1" spans="1:1">
      <c r="A602" s="16"/>
    </row>
    <row r="603" customHeight="1" spans="1:1">
      <c r="A603" s="16"/>
    </row>
    <row r="604" customHeight="1" spans="1:1">
      <c r="A604" s="16"/>
    </row>
    <row r="605" customHeight="1" spans="1:1">
      <c r="A605" s="16"/>
    </row>
    <row r="606" customHeight="1" spans="1:1">
      <c r="A606" s="16"/>
    </row>
    <row r="607" customHeight="1" spans="1:1">
      <c r="A607" s="16"/>
    </row>
    <row r="608" customHeight="1" spans="1:1">
      <c r="A608" s="16"/>
    </row>
    <row r="609" customHeight="1" spans="1:1">
      <c r="A609" s="16"/>
    </row>
    <row r="610" customHeight="1" spans="1:1">
      <c r="A610" s="16"/>
    </row>
    <row r="611" customHeight="1" spans="1:1">
      <c r="A611" s="16"/>
    </row>
    <row r="612" customHeight="1" spans="1:1">
      <c r="A612" s="16"/>
    </row>
    <row r="613" customHeight="1" spans="1:1">
      <c r="A613" s="16"/>
    </row>
    <row r="614" customHeight="1" spans="1:1">
      <c r="A614" s="16"/>
    </row>
    <row r="615" customHeight="1" spans="1:1">
      <c r="A615" s="16"/>
    </row>
    <row r="616" customHeight="1" spans="1:1">
      <c r="A616" s="16"/>
    </row>
    <row r="617" customHeight="1" spans="1:1">
      <c r="A617" s="16"/>
    </row>
    <row r="618" customHeight="1" spans="1:1">
      <c r="A618" s="16"/>
    </row>
    <row r="619" customHeight="1" spans="1:1">
      <c r="A619" s="16"/>
    </row>
    <row r="620" customHeight="1" spans="1:1">
      <c r="A620" s="16"/>
    </row>
    <row r="621" customHeight="1" spans="1:1">
      <c r="A621" s="16"/>
    </row>
    <row r="622" customHeight="1" spans="1:1">
      <c r="A622" s="16"/>
    </row>
    <row r="623" customHeight="1" spans="1:1">
      <c r="A623" s="16"/>
    </row>
    <row r="624" customHeight="1" spans="1:1">
      <c r="A624" s="16"/>
    </row>
    <row r="625" customHeight="1" spans="1:1">
      <c r="A625" s="16"/>
    </row>
    <row r="626" customHeight="1" spans="1:1">
      <c r="A626" s="16"/>
    </row>
    <row r="627" customHeight="1" spans="1:1">
      <c r="A627" s="16"/>
    </row>
    <row r="628" customHeight="1" spans="1:1">
      <c r="A628" s="16"/>
    </row>
    <row r="629" customHeight="1" spans="1:1">
      <c r="A629" s="16"/>
    </row>
    <row r="630" customHeight="1" spans="1:1">
      <c r="A630" s="16"/>
    </row>
    <row r="631" customHeight="1" spans="1:1">
      <c r="A631" s="16"/>
    </row>
    <row r="632" customHeight="1" spans="1:1">
      <c r="A632" s="16"/>
    </row>
    <row r="633" customHeight="1" spans="1:1">
      <c r="A633" s="16"/>
    </row>
    <row r="634" customHeight="1" spans="1:1">
      <c r="A634" s="16"/>
    </row>
    <row r="635" customHeight="1" spans="1:1">
      <c r="A635" s="16"/>
    </row>
    <row r="636" customHeight="1" spans="1:1">
      <c r="A636" s="16"/>
    </row>
    <row r="637" customHeight="1" spans="1:1">
      <c r="A637" s="16"/>
    </row>
    <row r="638" customHeight="1" spans="1:1">
      <c r="A638" s="16"/>
    </row>
    <row r="639" customHeight="1" spans="1:1">
      <c r="A639" s="16"/>
    </row>
    <row r="640" customHeight="1" spans="1:1">
      <c r="A640" s="16"/>
    </row>
    <row r="641" customHeight="1" spans="1:1">
      <c r="A641" s="16"/>
    </row>
    <row r="642" customHeight="1" spans="1:1">
      <c r="A642" s="16"/>
    </row>
    <row r="643" customHeight="1" spans="1:1">
      <c r="A643" s="16"/>
    </row>
    <row r="644" customHeight="1" spans="1:1">
      <c r="A644" s="16"/>
    </row>
    <row r="645" customHeight="1" spans="1:1">
      <c r="A645" s="16"/>
    </row>
    <row r="646" customHeight="1" spans="1:1">
      <c r="A646" s="16"/>
    </row>
    <row r="647" customHeight="1" spans="1:1">
      <c r="A647" s="16"/>
    </row>
    <row r="648" customHeight="1" spans="1:1">
      <c r="A648" s="16"/>
    </row>
    <row r="649" customHeight="1" spans="1:1">
      <c r="A649" s="16"/>
    </row>
    <row r="650" customHeight="1" spans="1:1">
      <c r="A650" s="16"/>
    </row>
    <row r="651" customHeight="1" spans="1:1">
      <c r="A651" s="16"/>
    </row>
    <row r="652" customHeight="1" spans="1:1">
      <c r="A652" s="16"/>
    </row>
    <row r="653" customHeight="1" spans="1:1">
      <c r="A653" s="16"/>
    </row>
    <row r="654" customHeight="1" spans="1:1">
      <c r="A654" s="16"/>
    </row>
    <row r="655" customHeight="1" spans="1:1">
      <c r="A655" s="16"/>
    </row>
    <row r="656" customHeight="1" spans="1:1">
      <c r="A656" s="16"/>
    </row>
    <row r="657" customHeight="1" spans="1:1">
      <c r="A657" s="16"/>
    </row>
    <row r="658" customHeight="1" spans="1:1">
      <c r="A658" s="16"/>
    </row>
    <row r="659" customHeight="1" spans="1:1">
      <c r="A659" s="16"/>
    </row>
    <row r="660" customHeight="1" spans="1:1">
      <c r="A660" s="16"/>
    </row>
    <row r="661" customHeight="1" spans="1:1">
      <c r="A661" s="16"/>
    </row>
    <row r="662" customHeight="1" spans="1:1">
      <c r="A662" s="16"/>
    </row>
    <row r="663" customHeight="1" spans="1:1">
      <c r="A663" s="16"/>
    </row>
    <row r="664" customHeight="1" spans="1:1">
      <c r="A664" s="16"/>
    </row>
    <row r="665" customHeight="1" spans="1:1">
      <c r="A665" s="16"/>
    </row>
    <row r="666" customHeight="1" spans="1:1">
      <c r="A666" s="16"/>
    </row>
    <row r="667" customHeight="1" spans="1:1">
      <c r="A667" s="16"/>
    </row>
    <row r="668" customHeight="1" spans="1:1">
      <c r="A668" s="16"/>
    </row>
    <row r="669" customHeight="1" spans="1:1">
      <c r="A669" s="16"/>
    </row>
    <row r="670" customHeight="1" spans="1:1">
      <c r="A670" s="16"/>
    </row>
    <row r="671" customHeight="1" spans="1:1">
      <c r="A671" s="16"/>
    </row>
    <row r="672" customHeight="1" spans="1:1">
      <c r="A672" s="16"/>
    </row>
    <row r="673" customHeight="1" spans="1:1">
      <c r="A673" s="16"/>
    </row>
    <row r="674" customHeight="1" spans="1:1">
      <c r="A674" s="16"/>
    </row>
    <row r="675" customHeight="1" spans="1:1">
      <c r="A675" s="16"/>
    </row>
    <row r="676" customHeight="1" spans="1:1">
      <c r="A676" s="16"/>
    </row>
    <row r="677" customHeight="1" spans="1:1">
      <c r="A677" s="16"/>
    </row>
    <row r="678" customHeight="1" spans="1:1">
      <c r="A678" s="16"/>
    </row>
    <row r="679" customHeight="1" spans="1:1">
      <c r="A679" s="16"/>
    </row>
    <row r="680" customHeight="1" spans="1:1">
      <c r="A680" s="16"/>
    </row>
    <row r="681" customHeight="1" spans="1:1">
      <c r="A681" s="16"/>
    </row>
    <row r="682" customHeight="1" spans="1:1">
      <c r="A682" s="16"/>
    </row>
    <row r="683" customHeight="1" spans="1:1">
      <c r="A683" s="16"/>
    </row>
    <row r="684" customHeight="1" spans="1:1">
      <c r="A684" s="16"/>
    </row>
    <row r="685" customHeight="1" spans="1:1">
      <c r="A685" s="16"/>
    </row>
    <row r="686" customHeight="1" spans="1:1">
      <c r="A686" s="16"/>
    </row>
    <row r="687" customHeight="1" spans="1:1">
      <c r="A687" s="16"/>
    </row>
    <row r="688" customHeight="1" spans="1:1">
      <c r="A688" s="16"/>
    </row>
    <row r="689" customHeight="1" spans="1:1">
      <c r="A689" s="16"/>
    </row>
    <row r="690" customHeight="1" spans="1:1">
      <c r="A690" s="16"/>
    </row>
    <row r="691" customHeight="1" spans="1:1">
      <c r="A691" s="16"/>
    </row>
    <row r="692" customHeight="1" spans="1:1">
      <c r="A692" s="16"/>
    </row>
    <row r="693" customHeight="1" spans="1:1">
      <c r="A693" s="16"/>
    </row>
    <row r="694" customHeight="1" spans="1:1">
      <c r="A694" s="16"/>
    </row>
    <row r="695" customHeight="1" spans="1:1">
      <c r="A695" s="16"/>
    </row>
    <row r="696" customHeight="1" spans="1:1">
      <c r="A696" s="16"/>
    </row>
    <row r="697" customHeight="1" spans="1:1">
      <c r="A697" s="16"/>
    </row>
    <row r="698" customHeight="1" spans="1:1">
      <c r="A698" s="16"/>
    </row>
    <row r="699" customHeight="1" spans="1:1">
      <c r="A699" s="16"/>
    </row>
    <row r="700" customHeight="1" spans="1:1">
      <c r="A700" s="16"/>
    </row>
    <row r="701" customHeight="1" spans="1:1">
      <c r="A701" s="16"/>
    </row>
    <row r="702" customHeight="1" spans="1:1">
      <c r="A702" s="16"/>
    </row>
    <row r="703" customHeight="1" spans="1:1">
      <c r="A703" s="16"/>
    </row>
    <row r="704" customHeight="1" spans="1:1">
      <c r="A704" s="16"/>
    </row>
    <row r="705" customHeight="1" spans="1:1">
      <c r="A705" s="16"/>
    </row>
    <row r="706" customHeight="1" spans="1:1">
      <c r="A706" s="16"/>
    </row>
    <row r="707" customHeight="1" spans="1:1">
      <c r="A707" s="16"/>
    </row>
    <row r="708" customHeight="1" spans="1:1">
      <c r="A708" s="16"/>
    </row>
    <row r="709" customHeight="1" spans="1:1">
      <c r="A709" s="16"/>
    </row>
    <row r="710" customHeight="1" spans="1:1">
      <c r="A710" s="16"/>
    </row>
    <row r="711" customHeight="1" spans="1:1">
      <c r="A711" s="16"/>
    </row>
    <row r="712" customHeight="1" spans="1:1">
      <c r="A712" s="16"/>
    </row>
    <row r="713" customHeight="1" spans="1:1">
      <c r="A713" s="16"/>
    </row>
    <row r="714" customHeight="1" spans="1:1">
      <c r="A714" s="16"/>
    </row>
    <row r="715" customHeight="1" spans="1:1">
      <c r="A715" s="16"/>
    </row>
    <row r="716" customHeight="1" spans="1:1">
      <c r="A716" s="16"/>
    </row>
    <row r="717" customHeight="1" spans="1:1">
      <c r="A717" s="16"/>
    </row>
    <row r="718" customHeight="1" spans="1:1">
      <c r="A718" s="16"/>
    </row>
    <row r="719" customHeight="1" spans="1:1">
      <c r="A719" s="16"/>
    </row>
    <row r="720" customHeight="1" spans="1:1">
      <c r="A720" s="16"/>
    </row>
    <row r="721" customHeight="1" spans="1:1">
      <c r="A721" s="16"/>
    </row>
    <row r="722" customHeight="1" spans="1:1">
      <c r="A722" s="16"/>
    </row>
    <row r="723" customHeight="1" spans="1:1">
      <c r="A723" s="16"/>
    </row>
    <row r="724" customHeight="1" spans="1:1">
      <c r="A724" s="16"/>
    </row>
    <row r="725" customHeight="1" spans="1:1">
      <c r="A725" s="16"/>
    </row>
    <row r="726" customHeight="1" spans="1:1">
      <c r="A726" s="16"/>
    </row>
    <row r="727" customHeight="1" spans="1:1">
      <c r="A727" s="16"/>
    </row>
    <row r="728" customHeight="1" spans="1:1">
      <c r="A728" s="16"/>
    </row>
    <row r="729" customHeight="1" spans="1:1">
      <c r="A729" s="16"/>
    </row>
    <row r="730" customHeight="1" spans="1:1">
      <c r="A730" s="16"/>
    </row>
    <row r="731" customHeight="1" spans="1:1">
      <c r="A731" s="16"/>
    </row>
    <row r="732" customHeight="1" spans="1:1">
      <c r="A732" s="16"/>
    </row>
    <row r="733" customHeight="1" spans="1:1">
      <c r="A733" s="16"/>
    </row>
    <row r="734" customHeight="1" spans="1:1">
      <c r="A734" s="16"/>
    </row>
    <row r="735" customHeight="1" spans="1:1">
      <c r="A735" s="16"/>
    </row>
    <row r="736" customHeight="1" spans="1:1">
      <c r="A736" s="16"/>
    </row>
    <row r="737" customHeight="1" spans="1:1">
      <c r="A737" s="16"/>
    </row>
    <row r="738" customHeight="1" spans="1:1">
      <c r="A738" s="16"/>
    </row>
    <row r="739" customHeight="1" spans="1:1">
      <c r="A739" s="16"/>
    </row>
    <row r="740" customHeight="1" spans="1:1">
      <c r="A740" s="16"/>
    </row>
    <row r="741" customHeight="1" spans="1:1">
      <c r="A741" s="16"/>
    </row>
    <row r="742" customHeight="1" spans="1:1">
      <c r="A742" s="16"/>
    </row>
    <row r="743" customHeight="1" spans="1:1">
      <c r="A743" s="16"/>
    </row>
    <row r="744" customHeight="1" spans="1:1">
      <c r="A744" s="16"/>
    </row>
    <row r="745" customHeight="1" spans="1:1">
      <c r="A745" s="16"/>
    </row>
    <row r="746" customHeight="1" spans="1:1">
      <c r="A746" s="16"/>
    </row>
    <row r="747" customHeight="1" spans="1:1">
      <c r="A747" s="16"/>
    </row>
    <row r="748" customHeight="1" spans="1:1">
      <c r="A748" s="16"/>
    </row>
    <row r="749" customHeight="1" spans="1:1">
      <c r="A749" s="16"/>
    </row>
    <row r="750" customHeight="1" spans="1:1">
      <c r="A750" s="16"/>
    </row>
    <row r="751" customHeight="1" spans="1:1">
      <c r="A751" s="16"/>
    </row>
    <row r="752" customHeight="1" spans="1:1">
      <c r="A752" s="16"/>
    </row>
    <row r="753" customHeight="1" spans="1:1">
      <c r="A753" s="16"/>
    </row>
    <row r="754" customHeight="1" spans="1:1">
      <c r="A754" s="16"/>
    </row>
    <row r="755" customHeight="1" spans="1:1">
      <c r="A755" s="16"/>
    </row>
    <row r="756" customHeight="1" spans="1:1">
      <c r="A756" s="16"/>
    </row>
    <row r="757" customHeight="1" spans="1:1">
      <c r="A757" s="16"/>
    </row>
    <row r="758" customHeight="1" spans="1:1">
      <c r="A758" s="16"/>
    </row>
    <row r="759" customHeight="1" spans="1:1">
      <c r="A759" s="16"/>
    </row>
    <row r="760" customHeight="1" spans="1:1">
      <c r="A760" s="16"/>
    </row>
    <row r="761" customHeight="1" spans="1:1">
      <c r="A761" s="16"/>
    </row>
    <row r="762" customHeight="1" spans="1:1">
      <c r="A762" s="16"/>
    </row>
    <row r="763" customHeight="1" spans="1:1">
      <c r="A763" s="16"/>
    </row>
    <row r="764" customHeight="1" spans="1:1">
      <c r="A764" s="16"/>
    </row>
    <row r="765" customHeight="1" spans="1:1">
      <c r="A765" s="16"/>
    </row>
    <row r="766" customHeight="1" spans="1:1">
      <c r="A766" s="16"/>
    </row>
    <row r="767" customHeight="1" spans="1:1">
      <c r="A767" s="16"/>
    </row>
    <row r="768" customHeight="1" spans="1:1">
      <c r="A768" s="16"/>
    </row>
    <row r="769" customHeight="1" spans="1:1">
      <c r="A769" s="16"/>
    </row>
    <row r="770" customHeight="1" spans="1:1">
      <c r="A770" s="16"/>
    </row>
    <row r="771" customHeight="1" spans="1:1">
      <c r="A771" s="16"/>
    </row>
    <row r="772" customHeight="1" spans="1:1">
      <c r="A772" s="16"/>
    </row>
    <row r="773" customHeight="1" spans="1:1">
      <c r="A773" s="16"/>
    </row>
    <row r="774" customHeight="1" spans="1:1">
      <c r="A774" s="16"/>
    </row>
    <row r="775" customHeight="1" spans="1:1">
      <c r="A775" s="16"/>
    </row>
    <row r="776" customHeight="1" spans="1:1">
      <c r="A776" s="16"/>
    </row>
    <row r="777" customHeight="1" spans="1:1">
      <c r="A777" s="16"/>
    </row>
    <row r="778" customHeight="1" spans="1:1">
      <c r="A778" s="16"/>
    </row>
    <row r="779" customHeight="1" spans="1:1">
      <c r="A779" s="16"/>
    </row>
    <row r="780" customHeight="1" spans="1:1">
      <c r="A780" s="16"/>
    </row>
    <row r="781" customHeight="1" spans="1:1">
      <c r="A781" s="16"/>
    </row>
    <row r="782" customHeight="1" spans="1:1">
      <c r="A782" s="16"/>
    </row>
    <row r="783" customHeight="1" spans="1:1">
      <c r="A783" s="16"/>
    </row>
    <row r="784" customHeight="1" spans="1:1">
      <c r="A784" s="16"/>
    </row>
    <row r="785" customHeight="1" spans="1:1">
      <c r="A785" s="16"/>
    </row>
    <row r="786" customHeight="1" spans="1:1">
      <c r="A786" s="16"/>
    </row>
    <row r="787" customHeight="1" spans="1:1">
      <c r="A787" s="16"/>
    </row>
    <row r="788" customHeight="1" spans="1:1">
      <c r="A788" s="16"/>
    </row>
    <row r="789" customHeight="1" spans="1:1">
      <c r="A789" s="16"/>
    </row>
    <row r="790" customHeight="1" spans="1:1">
      <c r="A790" s="16"/>
    </row>
    <row r="791" customHeight="1" spans="1:1">
      <c r="A791" s="16"/>
    </row>
    <row r="792" customHeight="1" spans="1:1">
      <c r="A792" s="16"/>
    </row>
    <row r="793" customHeight="1" spans="1:1">
      <c r="A793" s="16"/>
    </row>
    <row r="794" customHeight="1" spans="1:1">
      <c r="A794" s="16"/>
    </row>
    <row r="795" customHeight="1" spans="1:1">
      <c r="A795" s="16"/>
    </row>
    <row r="796" customHeight="1" spans="1:1">
      <c r="A796" s="16"/>
    </row>
    <row r="797" customHeight="1" spans="1:1">
      <c r="A797" s="16"/>
    </row>
    <row r="798" customHeight="1" spans="1:1">
      <c r="A798" s="16"/>
    </row>
    <row r="799" customHeight="1" spans="1:1">
      <c r="A799" s="16"/>
    </row>
    <row r="800" customHeight="1" spans="1:1">
      <c r="A800" s="16"/>
    </row>
    <row r="801" customHeight="1" spans="1:1">
      <c r="A801" s="16"/>
    </row>
    <row r="802" customHeight="1" spans="1:1">
      <c r="A802" s="16"/>
    </row>
    <row r="803" customHeight="1" spans="1:1">
      <c r="A803" s="16"/>
    </row>
    <row r="804" customHeight="1" spans="1:1">
      <c r="A804" s="16"/>
    </row>
    <row r="805" customHeight="1" spans="1:1">
      <c r="A805" s="16"/>
    </row>
    <row r="806" customHeight="1" spans="1:1">
      <c r="A806" s="16"/>
    </row>
    <row r="807" customHeight="1" spans="1:1">
      <c r="A807" s="16"/>
    </row>
    <row r="808" customHeight="1" spans="1:1">
      <c r="A808" s="16"/>
    </row>
    <row r="809" customHeight="1" spans="1:1">
      <c r="A809" s="16"/>
    </row>
    <row r="810" customHeight="1" spans="1:1">
      <c r="A810" s="16"/>
    </row>
    <row r="811" customHeight="1" spans="1:1">
      <c r="A811" s="16"/>
    </row>
    <row r="812" customHeight="1" spans="1:1">
      <c r="A812" s="16"/>
    </row>
    <row r="813" customHeight="1" spans="1:1">
      <c r="A813" s="16"/>
    </row>
    <row r="814" customHeight="1" spans="1:1">
      <c r="A814" s="16"/>
    </row>
    <row r="815" customHeight="1" spans="1:1">
      <c r="A815" s="16"/>
    </row>
    <row r="816" customHeight="1" spans="1:1">
      <c r="A816" s="16"/>
    </row>
    <row r="817" customHeight="1" spans="1:1">
      <c r="A817" s="16"/>
    </row>
    <row r="818" customHeight="1" spans="1:1">
      <c r="A818" s="16"/>
    </row>
    <row r="819" customHeight="1" spans="1:1">
      <c r="A819" s="16"/>
    </row>
    <row r="820" customHeight="1" spans="1:1">
      <c r="A820" s="16"/>
    </row>
    <row r="821" customHeight="1" spans="1:1">
      <c r="A821" s="16"/>
    </row>
    <row r="822" customHeight="1" spans="1:1">
      <c r="A822" s="16"/>
    </row>
    <row r="823" customHeight="1" spans="1:1">
      <c r="A823" s="16"/>
    </row>
    <row r="824" customHeight="1" spans="1:1">
      <c r="A824" s="16"/>
    </row>
    <row r="825" customHeight="1" spans="1:1">
      <c r="A825" s="16"/>
    </row>
    <row r="826" customHeight="1" spans="1:1">
      <c r="A826" s="16"/>
    </row>
    <row r="827" customHeight="1" spans="1:1">
      <c r="A827" s="16"/>
    </row>
    <row r="828" customHeight="1" spans="1:1">
      <c r="A828" s="16"/>
    </row>
    <row r="829" customHeight="1" spans="1:1">
      <c r="A829" s="16"/>
    </row>
    <row r="830" customHeight="1" spans="1:1">
      <c r="A830" s="16"/>
    </row>
    <row r="831" customHeight="1" spans="1:1">
      <c r="A831" s="16"/>
    </row>
    <row r="832" customHeight="1" spans="1:1">
      <c r="A832" s="16"/>
    </row>
    <row r="833" customHeight="1" spans="1:1">
      <c r="A833" s="16"/>
    </row>
    <row r="834" customHeight="1" spans="1:1">
      <c r="A834" s="16"/>
    </row>
    <row r="835" customHeight="1" spans="1:1">
      <c r="A835" s="16"/>
    </row>
    <row r="836" customHeight="1" spans="1:1">
      <c r="A836" s="16"/>
    </row>
    <row r="837" customHeight="1" spans="1:1">
      <c r="A837" s="16"/>
    </row>
    <row r="838" customHeight="1" spans="1:1">
      <c r="A838" s="16"/>
    </row>
    <row r="839" customHeight="1" spans="1:1">
      <c r="A839" s="16"/>
    </row>
    <row r="840" customHeight="1" spans="1:1">
      <c r="A840" s="16"/>
    </row>
    <row r="841" customHeight="1" spans="1:1">
      <c r="A841" s="16"/>
    </row>
    <row r="842" customHeight="1" spans="1:1">
      <c r="A842" s="16"/>
    </row>
    <row r="843" customHeight="1" spans="1:1">
      <c r="A843" s="16"/>
    </row>
    <row r="844" customHeight="1" spans="1:1">
      <c r="A844" s="16"/>
    </row>
    <row r="845" customHeight="1" spans="1:1">
      <c r="A845" s="16"/>
    </row>
    <row r="846" customHeight="1" spans="1:1">
      <c r="A846" s="16"/>
    </row>
    <row r="847" customHeight="1" spans="1:1">
      <c r="A847" s="16"/>
    </row>
    <row r="848" customHeight="1" spans="1:1">
      <c r="A848" s="16"/>
    </row>
    <row r="849" customHeight="1" spans="1:1">
      <c r="A849" s="16"/>
    </row>
    <row r="850" customHeight="1" spans="1:1">
      <c r="A850" s="16"/>
    </row>
    <row r="851" customHeight="1" spans="1:1">
      <c r="A851" s="16"/>
    </row>
    <row r="852" customHeight="1" spans="1:1">
      <c r="A852" s="16"/>
    </row>
    <row r="853" customHeight="1" spans="1:1">
      <c r="A853" s="16"/>
    </row>
    <row r="854" customHeight="1" spans="1:1">
      <c r="A854" s="16"/>
    </row>
    <row r="855" customHeight="1" spans="1:1">
      <c r="A855" s="16"/>
    </row>
    <row r="856" customHeight="1" spans="1:1">
      <c r="A856" s="16"/>
    </row>
    <row r="857" customHeight="1" spans="1:1">
      <c r="A857" s="16"/>
    </row>
    <row r="858" customHeight="1" spans="1:1">
      <c r="A858" s="16"/>
    </row>
    <row r="859" customHeight="1" spans="1:1">
      <c r="A859" s="16"/>
    </row>
    <row r="860" customHeight="1" spans="1:1">
      <c r="A860" s="16"/>
    </row>
    <row r="861" customHeight="1" spans="1:1">
      <c r="A861" s="16"/>
    </row>
    <row r="862" customHeight="1" spans="1:1">
      <c r="A862" s="16"/>
    </row>
    <row r="863" customHeight="1" spans="1:1">
      <c r="A863" s="16"/>
    </row>
    <row r="864" customHeight="1" spans="1:1">
      <c r="A864" s="16"/>
    </row>
    <row r="865" customHeight="1" spans="1:1">
      <c r="A865" s="16"/>
    </row>
    <row r="866" customHeight="1" spans="1:1">
      <c r="A866" s="16"/>
    </row>
    <row r="867" customHeight="1" spans="1:1">
      <c r="A867" s="16"/>
    </row>
    <row r="868" customHeight="1" spans="1:1">
      <c r="A868" s="16"/>
    </row>
    <row r="869" customHeight="1" spans="1:1">
      <c r="A869" s="16"/>
    </row>
    <row r="870" customHeight="1" spans="1:1">
      <c r="A870" s="16"/>
    </row>
    <row r="871" customHeight="1" spans="1:1">
      <c r="A871" s="16"/>
    </row>
    <row r="872" customHeight="1" spans="1:1">
      <c r="A872" s="16"/>
    </row>
    <row r="873" customHeight="1" spans="1:1">
      <c r="A873" s="16"/>
    </row>
    <row r="874" customHeight="1" spans="1:1">
      <c r="A874" s="16"/>
    </row>
    <row r="875" customHeight="1" spans="1:1">
      <c r="A875" s="16"/>
    </row>
    <row r="876" customHeight="1" spans="1:1">
      <c r="A876" s="16"/>
    </row>
    <row r="877" customHeight="1" spans="1:1">
      <c r="A877" s="16"/>
    </row>
    <row r="878" customHeight="1" spans="1:1">
      <c r="A878" s="16"/>
    </row>
    <row r="879" customHeight="1" spans="1:1">
      <c r="A879" s="16"/>
    </row>
    <row r="880" customHeight="1" spans="1:1">
      <c r="A880" s="16"/>
    </row>
    <row r="881" customHeight="1" spans="1:1">
      <c r="A881" s="16"/>
    </row>
    <row r="882" customHeight="1" spans="1:1">
      <c r="A882" s="16"/>
    </row>
    <row r="883" customHeight="1" spans="1:1">
      <c r="A883" s="16"/>
    </row>
    <row r="884" customHeight="1" spans="1:1">
      <c r="A884" s="16"/>
    </row>
    <row r="885" customHeight="1" spans="1:1">
      <c r="A885" s="16"/>
    </row>
    <row r="886" customHeight="1" spans="1:1">
      <c r="A886" s="16"/>
    </row>
    <row r="887" customHeight="1" spans="1:1">
      <c r="A887" s="16"/>
    </row>
    <row r="888" customHeight="1" spans="1:1">
      <c r="A888" s="16"/>
    </row>
    <row r="889" customHeight="1" spans="1:1">
      <c r="A889" s="16"/>
    </row>
    <row r="890" customHeight="1" spans="1:1">
      <c r="A890" s="16"/>
    </row>
    <row r="891" customHeight="1" spans="1:1">
      <c r="A891" s="16"/>
    </row>
    <row r="892" customHeight="1" spans="1:1">
      <c r="A892" s="16"/>
    </row>
    <row r="893" customHeight="1" spans="1:1">
      <c r="A893" s="16"/>
    </row>
    <row r="894" customHeight="1" spans="1:1">
      <c r="A894" s="16"/>
    </row>
    <row r="895" customHeight="1" spans="1:1">
      <c r="A895" s="16"/>
    </row>
    <row r="896" customHeight="1" spans="1:1">
      <c r="A896" s="16"/>
    </row>
    <row r="897" customHeight="1" spans="1:1">
      <c r="A897" s="16"/>
    </row>
    <row r="898" customHeight="1" spans="1:1">
      <c r="A898" s="16"/>
    </row>
    <row r="899" customHeight="1" spans="1:1">
      <c r="A899" s="16"/>
    </row>
    <row r="900" customHeight="1" spans="1:1">
      <c r="A900" s="16"/>
    </row>
    <row r="901" customHeight="1" spans="1:1">
      <c r="A901" s="16"/>
    </row>
    <row r="902" customHeight="1" spans="1:1">
      <c r="A902" s="16"/>
    </row>
    <row r="903" customHeight="1" spans="1:1">
      <c r="A903" s="16"/>
    </row>
    <row r="904" customHeight="1" spans="1:1">
      <c r="A904" s="16"/>
    </row>
    <row r="905" customHeight="1" spans="1:1">
      <c r="A905" s="16"/>
    </row>
    <row r="906" customHeight="1" spans="1:1">
      <c r="A906" s="16"/>
    </row>
    <row r="907" customHeight="1" spans="1:1">
      <c r="A907" s="16"/>
    </row>
    <row r="908" customHeight="1" spans="1:1">
      <c r="A908" s="16"/>
    </row>
    <row r="909" customHeight="1" spans="1:1">
      <c r="A909" s="16"/>
    </row>
    <row r="910" customHeight="1" spans="1:1">
      <c r="A910" s="16"/>
    </row>
    <row r="911" customHeight="1" spans="1:1">
      <c r="A911" s="16"/>
    </row>
    <row r="912" customHeight="1" spans="1:1">
      <c r="A912" s="16"/>
    </row>
    <row r="913" customHeight="1" spans="1:1">
      <c r="A913" s="16"/>
    </row>
    <row r="914" customHeight="1" spans="1:1">
      <c r="A914" s="16"/>
    </row>
    <row r="915" customHeight="1" spans="1:1">
      <c r="A915" s="16"/>
    </row>
    <row r="916" customHeight="1" spans="1:1">
      <c r="A916" s="16"/>
    </row>
    <row r="917" customHeight="1" spans="1:1">
      <c r="A917" s="16"/>
    </row>
    <row r="918" customHeight="1" spans="1:1">
      <c r="A918" s="16"/>
    </row>
    <row r="919" customHeight="1" spans="1:1">
      <c r="A919" s="16"/>
    </row>
    <row r="920" customHeight="1" spans="1:1">
      <c r="A920" s="16"/>
    </row>
    <row r="921" customHeight="1" spans="1:1">
      <c r="A921" s="16"/>
    </row>
    <row r="922" customHeight="1" spans="1:1">
      <c r="A922" s="16"/>
    </row>
    <row r="923" customHeight="1" spans="1:1">
      <c r="A923" s="16"/>
    </row>
    <row r="924" customHeight="1" spans="1:1">
      <c r="A924" s="16"/>
    </row>
    <row r="925" customHeight="1" spans="1:1">
      <c r="A925" s="16"/>
    </row>
    <row r="926" customHeight="1" spans="1:1">
      <c r="A926" s="16"/>
    </row>
    <row r="927" customHeight="1" spans="1:1">
      <c r="A927" s="16"/>
    </row>
    <row r="928" customHeight="1" spans="1:1">
      <c r="A928" s="16"/>
    </row>
    <row r="929" customHeight="1" spans="1:1">
      <c r="A929" s="16"/>
    </row>
    <row r="930" customHeight="1" spans="1:1">
      <c r="A930" s="16"/>
    </row>
    <row r="931" customHeight="1" spans="1:1">
      <c r="A931" s="16"/>
    </row>
    <row r="932" customHeight="1" spans="1:1">
      <c r="A932" s="16"/>
    </row>
    <row r="933" customHeight="1" spans="1:1">
      <c r="A933" s="16"/>
    </row>
    <row r="934" customHeight="1" spans="1:1">
      <c r="A934" s="16"/>
    </row>
    <row r="935" customHeight="1" spans="1:1">
      <c r="A935" s="16"/>
    </row>
    <row r="936" customHeight="1" spans="1:1">
      <c r="A936" s="16"/>
    </row>
    <row r="937" customHeight="1" spans="1:1">
      <c r="A937" s="16"/>
    </row>
    <row r="938" customHeight="1" spans="1:1">
      <c r="A938" s="16"/>
    </row>
    <row r="939" customHeight="1" spans="1:1">
      <c r="A939" s="16"/>
    </row>
    <row r="940" customHeight="1" spans="1:1">
      <c r="A940" s="16"/>
    </row>
    <row r="941" customHeight="1" spans="1:1">
      <c r="A941" s="16"/>
    </row>
    <row r="942" customHeight="1" spans="1:1">
      <c r="A942" s="16"/>
    </row>
    <row r="943" customHeight="1" spans="1:1">
      <c r="A943" s="16"/>
    </row>
    <row r="944" customHeight="1" spans="1:1">
      <c r="A944" s="16"/>
    </row>
    <row r="945" customHeight="1" spans="1:1">
      <c r="A945" s="16"/>
    </row>
    <row r="946" customHeight="1" spans="1:1">
      <c r="A946" s="16"/>
    </row>
    <row r="947" customHeight="1" spans="1:1">
      <c r="A947" s="16"/>
    </row>
    <row r="948" customHeight="1" spans="1:1">
      <c r="A948" s="16"/>
    </row>
    <row r="949" customHeight="1" spans="1:1">
      <c r="A949" s="16"/>
    </row>
    <row r="950" customHeight="1" spans="1:1">
      <c r="A950" s="16"/>
    </row>
    <row r="951" customHeight="1" spans="1:1">
      <c r="A951" s="16"/>
    </row>
    <row r="952" customHeight="1" spans="1:1">
      <c r="A952" s="16"/>
    </row>
    <row r="953" customHeight="1" spans="1:1">
      <c r="A953" s="16"/>
    </row>
    <row r="954" customHeight="1" spans="1:1">
      <c r="A954" s="16"/>
    </row>
    <row r="955" customHeight="1" spans="1:1">
      <c r="A955" s="16"/>
    </row>
    <row r="956" customHeight="1" spans="1:1">
      <c r="A956" s="16"/>
    </row>
    <row r="957" customHeight="1" spans="1:1">
      <c r="A957" s="16"/>
    </row>
    <row r="958" customHeight="1" spans="1:1">
      <c r="A958" s="16"/>
    </row>
    <row r="959" customHeight="1" spans="1:1">
      <c r="A959" s="16"/>
    </row>
    <row r="960" customHeight="1" spans="1:1">
      <c r="A960" s="16"/>
    </row>
    <row r="961" customHeight="1" spans="1:1">
      <c r="A961" s="16"/>
    </row>
    <row r="962" customHeight="1" spans="1:1">
      <c r="A962" s="16"/>
    </row>
    <row r="963" customHeight="1" spans="1:1">
      <c r="A963" s="16"/>
    </row>
    <row r="964" customHeight="1" spans="1:1">
      <c r="A964" s="16"/>
    </row>
    <row r="965" customHeight="1" spans="1:1">
      <c r="A965" s="16"/>
    </row>
    <row r="966" customHeight="1" spans="1:1">
      <c r="A966" s="16"/>
    </row>
    <row r="967" customHeight="1" spans="1:1">
      <c r="A967" s="16"/>
    </row>
    <row r="968" customHeight="1" spans="1:1">
      <c r="A968" s="16"/>
    </row>
    <row r="969" customHeight="1" spans="1:1">
      <c r="A969" s="16"/>
    </row>
    <row r="970" customHeight="1" spans="1:1">
      <c r="A970" s="16"/>
    </row>
    <row r="971" customHeight="1" spans="1:1">
      <c r="A971" s="16"/>
    </row>
  </sheetData>
  <pageMargins left="0.75" right="0.75" top="1" bottom="1" header="0.5" footer="0.5"/>
  <pageSetup paperSize="1" orientation="landscape"/>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Xiong</cp:lastModifiedBy>
  <dcterms:created xsi:type="dcterms:W3CDTF">2024-12-07T01:46:00Z</dcterms:created>
  <dcterms:modified xsi:type="dcterms:W3CDTF">2024-12-07T02:19:32Z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9F6DC264A62247C9AEB22C76A04739AD_12</vt:lpwstr>
  </property>
  <property fmtid="{D5CDD505-2E9C-101B-9397-08002B2CF9AE}" pid="3" name="KSOProductBuildVer">
    <vt:lpwstr>2052-12.1.0.18912</vt:lpwstr>
  </property>
</Properties>
</file>